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15210" windowHeight="9465" firstSheet="4" activeTab="4"/>
  </bookViews>
  <sheets>
    <sheet name="Kombi Einzel" sheetId="1" r:id="rId1"/>
    <sheet name="Kombi Team" sheetId="2" r:id="rId2"/>
    <sheet name="Kombi Team Details" sheetId="3" r:id="rId3"/>
    <sheet name="Kombi DM Quali" sheetId="4" r:id="rId4"/>
    <sheet name="Eternit Einzel" sheetId="5" r:id="rId5"/>
    <sheet name="Eternit Team" sheetId="6" r:id="rId6"/>
    <sheet name="Eternit Team Details" sheetId="7" r:id="rId7"/>
    <sheet name="Eternit DM Quali" sheetId="8" r:id="rId8"/>
    <sheet name="Beton Einzel" sheetId="9" r:id="rId9"/>
    <sheet name="Beton Team" sheetId="10" r:id="rId10"/>
    <sheet name="Beton Team Details" sheetId="11" r:id="rId11"/>
    <sheet name="Beton DM Quali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<sst xmlns="http://schemas.openxmlformats.org/spreadsheetml/2006/main" count="1806" uniqueCount="182">
  <si>
    <t>Platz</t>
  </si>
  <si>
    <t>Name</t>
  </si>
  <si>
    <t>Verein</t>
  </si>
  <si>
    <t>Paß-Nr.</t>
  </si>
  <si>
    <t>Senioren männlich AK 1</t>
  </si>
  <si>
    <t>Runde</t>
  </si>
  <si>
    <t>Ges.</t>
  </si>
  <si>
    <t>Pkte.</t>
  </si>
  <si>
    <t>Gesamt</t>
  </si>
  <si>
    <t>Punkte</t>
  </si>
  <si>
    <t>OS</t>
  </si>
  <si>
    <t xml:space="preserve">S </t>
  </si>
  <si>
    <t>S</t>
  </si>
  <si>
    <t>Senioren männlich AK 2</t>
  </si>
  <si>
    <t>Franz Wagner</t>
  </si>
  <si>
    <t>Senioren weiblich AK 1</t>
  </si>
  <si>
    <t>Senioren weiblich AK 2</t>
  </si>
  <si>
    <t>BGC Brücken 1</t>
  </si>
  <si>
    <t>1. MGC Ludwigshafen 1</t>
  </si>
  <si>
    <t>1. MGC Mainz 1</t>
  </si>
  <si>
    <t>1. MGC Mainz 2</t>
  </si>
  <si>
    <t>1. MGC Mannheim 1</t>
  </si>
  <si>
    <t>1. MGC Ludwigshafen 2</t>
  </si>
  <si>
    <t>MGC Bad Bodendorf</t>
  </si>
  <si>
    <t>BGC Brücken 2</t>
  </si>
  <si>
    <t>MSV Bad Kreuznach</t>
  </si>
  <si>
    <t>1. MGC Mannheim 2</t>
  </si>
  <si>
    <t>1. MGC Kaiserslautern</t>
  </si>
  <si>
    <t>:</t>
  </si>
  <si>
    <t>BGC Rodalben 2</t>
  </si>
  <si>
    <t>BGC Rodalben 1</t>
  </si>
  <si>
    <t>Worms 15.09.2013</t>
  </si>
  <si>
    <t>Bad Kreuznach 06.10.2013</t>
  </si>
  <si>
    <t>MA-Sandhofen 17.11.2013</t>
  </si>
  <si>
    <t>Mainz (Beton) 06.04.2014</t>
  </si>
  <si>
    <t>Mannheim 27.04.2014</t>
  </si>
  <si>
    <t>Traben-Trarbach 11.05.2014</t>
  </si>
  <si>
    <t>Teams Kombi - Tabelle VOR dem Spieltag:</t>
  </si>
  <si>
    <t>Senioren männlich AK 1 + 2</t>
  </si>
  <si>
    <t>Senioren weiblich AK 1 + 2</t>
  </si>
  <si>
    <t>MRP Landesmeisterschaft Senioren ETERNIT 2013/2014</t>
  </si>
  <si>
    <t>Ludwigshafen 18.05.2014</t>
  </si>
  <si>
    <t>MRP Landesmeisterschaft Senioren ETERNIT 2013/2014 - DM QUALIFIKATION</t>
  </si>
  <si>
    <t>Ludwgishafen 18.05.2014</t>
  </si>
  <si>
    <t>Teams ETERNIT - Tabelle VOR dem Spieltag:</t>
  </si>
  <si>
    <t>Teams ETERNIT - Ergebnis Spieltag #1 am 15.09.13 in Worms</t>
  </si>
  <si>
    <t>Teams ETERNIT - Tabelle NACH Spieltag #1 am 15.09.13 in Worms</t>
  </si>
  <si>
    <t>Kaderspieler</t>
  </si>
  <si>
    <t>Leistungsplatz DM 2013</t>
  </si>
  <si>
    <t>MRP Landesmeisterschaft Senioren KOMBI 2013/2014</t>
  </si>
  <si>
    <t>MRP Landesmeisterschaft Senioren KOMBI 2013/2014 - DM QUALIFIKATION</t>
  </si>
  <si>
    <t>MRP Landesmeisterschaft Senioren BETON 2013/2014</t>
  </si>
  <si>
    <t>Mainz 06.04.2014</t>
  </si>
  <si>
    <t>2. MGC Worms 1</t>
  </si>
  <si>
    <t>1. MGC Mannheim 3</t>
  </si>
  <si>
    <t>Kobisch, Alice</t>
  </si>
  <si>
    <t>MZ</t>
  </si>
  <si>
    <t>Szablikowski, Petra</t>
  </si>
  <si>
    <t>Crößmann, Ursula</t>
  </si>
  <si>
    <t>MA</t>
  </si>
  <si>
    <t>Boltze, Kornelia</t>
  </si>
  <si>
    <t>RO</t>
  </si>
  <si>
    <t>Schierding, Charlotte</t>
  </si>
  <si>
    <t>WO</t>
  </si>
  <si>
    <t>Becker, Ursula</t>
  </si>
  <si>
    <t>KH</t>
  </si>
  <si>
    <t>Burkhart, Roswitha</t>
  </si>
  <si>
    <t>Janssen, Markus</t>
  </si>
  <si>
    <t>Szablikowski, Bernd</t>
  </si>
  <si>
    <t>Schmid, Walter</t>
  </si>
  <si>
    <t>Wageck, Hans-Rolf</t>
  </si>
  <si>
    <t>LU</t>
  </si>
  <si>
    <t>Bonenberger, Frank</t>
  </si>
  <si>
    <t>Klee, Hannes</t>
  </si>
  <si>
    <t>Stock, Manfred</t>
  </si>
  <si>
    <t>BO</t>
  </si>
  <si>
    <t>Eichhorn, Joachim</t>
  </si>
  <si>
    <t>Wihler, Horst jun.</t>
  </si>
  <si>
    <t>Beringhausen, Patrick</t>
  </si>
  <si>
    <t>Dahl, Roland</t>
  </si>
  <si>
    <t>BR</t>
  </si>
  <si>
    <t>Weiß, Michael</t>
  </si>
  <si>
    <t>Diehm, Norbert</t>
  </si>
  <si>
    <t>Wilhelm, Uwe</t>
  </si>
  <si>
    <t>Merges, Bernhard</t>
  </si>
  <si>
    <t>Orth, Harald</t>
  </si>
  <si>
    <t>Peinelt, Kurt</t>
  </si>
  <si>
    <t>Reisdorff, Hans</t>
  </si>
  <si>
    <t>Magin, Thomas</t>
  </si>
  <si>
    <t>Meister, Hans-Peter</t>
  </si>
  <si>
    <t>Zilles, Michael</t>
  </si>
  <si>
    <t>Schneider, Martin</t>
  </si>
  <si>
    <t>Schaaf, Wolfgang</t>
  </si>
  <si>
    <t>Stuppy, Ingo</t>
  </si>
  <si>
    <t>Wilhelm, Gerhard</t>
  </si>
  <si>
    <t>Boltze, Uwe</t>
  </si>
  <si>
    <t>Nutzenberger, Rolf</t>
  </si>
  <si>
    <t>KL</t>
  </si>
  <si>
    <t>Schäfer, Richard</t>
  </si>
  <si>
    <t>Krauss, Siegfried</t>
  </si>
  <si>
    <t>Kuss, Jürgen</t>
  </si>
  <si>
    <t>Rankel, Edi</t>
  </si>
  <si>
    <t>Rein, Hans-Rudolf</t>
  </si>
  <si>
    <t>Szablikowski, Axel</t>
  </si>
  <si>
    <t>Weber, Thomas</t>
  </si>
  <si>
    <t>Ehresmann, Gerda</t>
  </si>
  <si>
    <t>Knetsch, Monika</t>
  </si>
  <si>
    <t>Noll, Sigrid</t>
  </si>
  <si>
    <t>Bellanger, Martina</t>
  </si>
  <si>
    <t>Beierle, Sylvia</t>
  </si>
  <si>
    <t>Reisdorff, Anneliese</t>
  </si>
  <si>
    <t>Daukant, Christa</t>
  </si>
  <si>
    <t>Wagner, Barbara</t>
  </si>
  <si>
    <t>Boos, Charlotte</t>
  </si>
  <si>
    <t>Illig, Effi</t>
  </si>
  <si>
    <t>Stegner, Helga</t>
  </si>
  <si>
    <t>Räbel, Beate</t>
  </si>
  <si>
    <t>Wageck, Annemarie</t>
  </si>
  <si>
    <t>Sockel / Quote</t>
  </si>
  <si>
    <t>Maurer, Franz</t>
  </si>
  <si>
    <t>Osnabrügge, Jörn</t>
  </si>
  <si>
    <t>Schweizer, Karl-Albert</t>
  </si>
  <si>
    <t>Kindt, Jörg-Rainer</t>
  </si>
  <si>
    <t>Noll, Gerhard</t>
  </si>
  <si>
    <t>Schilling, Emil</t>
  </si>
  <si>
    <t>Burkhart, Peter</t>
  </si>
  <si>
    <t>Brust, Otto</t>
  </si>
  <si>
    <t>Wihler, Horst sen.</t>
  </si>
  <si>
    <t>Schneider, Paul</t>
  </si>
  <si>
    <t>Knetsch, Manfred</t>
  </si>
  <si>
    <t>Lippert, Manfred</t>
  </si>
  <si>
    <t>Wagner, Franz</t>
  </si>
  <si>
    <t>Bellanger, Hans-Jürgen</t>
  </si>
  <si>
    <t>Müller, Günter</t>
  </si>
  <si>
    <t>Wageck, Reinhold</t>
  </si>
  <si>
    <t>Seifermann, Franz</t>
  </si>
  <si>
    <t>Horvat, Vladimir</t>
  </si>
  <si>
    <t>Hasselwander, Kurt</t>
  </si>
  <si>
    <t>Manz, Udo</t>
  </si>
  <si>
    <t>Eichhorn, Herbert</t>
  </si>
  <si>
    <t>Illig, Artur-Peter</t>
  </si>
  <si>
    <t>Eberle, Günther</t>
  </si>
  <si>
    <t>Künzel, Hans-Peter</t>
  </si>
  <si>
    <t>Hans Reisdorff</t>
  </si>
  <si>
    <t>Horst Wihler senior</t>
  </si>
  <si>
    <t>Burkart, Roswitha</t>
  </si>
  <si>
    <t>Details Teams ETERNIT - Spieltag Nr. 1 am 15.09.2013 in Worms</t>
  </si>
  <si>
    <t>Details Teams KOMBI - Spieltag Nr. 1 am 15.09.2013 in Worms</t>
  </si>
  <si>
    <t>Rein, Christa</t>
  </si>
  <si>
    <t>Jörn Osnabrügger</t>
  </si>
  <si>
    <t>Markus Janssen</t>
  </si>
  <si>
    <t>Otto Brust</t>
  </si>
  <si>
    <t>MSV Bad Kreuznach 1</t>
  </si>
  <si>
    <t>BGC Brücken</t>
  </si>
  <si>
    <t>Teams Beton - Tabelle VOR dem Spieltag:</t>
  </si>
  <si>
    <t>MSV Bad Kreuznach 2</t>
  </si>
  <si>
    <t>MGC Traben-Trarbach</t>
  </si>
  <si>
    <t>Details Teams KOMBI - Spieltag Nr. 2 am 06.10.2013 in Bad Kreuznach</t>
  </si>
  <si>
    <t>Kobisch, Roman</t>
  </si>
  <si>
    <t>Details Teams Beton - Spieltag Nr. 1 am 06.10.2013 in Bad Kreuznach</t>
  </si>
  <si>
    <t>Heydenreich, Rudi</t>
  </si>
  <si>
    <t>Goergen, Erwin</t>
  </si>
  <si>
    <t>Laux, Alexander</t>
  </si>
  <si>
    <t>Pieper, Ulrich</t>
  </si>
  <si>
    <t>Schilitz, Werner</t>
  </si>
  <si>
    <t>TT</t>
  </si>
  <si>
    <t>MRP Landesmeisterschaft Senioren BETON 2013/2014 - DM QUALIFIKATION</t>
  </si>
  <si>
    <t>o.W.</t>
  </si>
  <si>
    <t>Ralf Fischbach</t>
  </si>
  <si>
    <t>Robert Hahn</t>
  </si>
  <si>
    <t>Details Teams KOMBI - Spieltag Nr. 3 am 17.11.2013 in MA-Sandhofen</t>
  </si>
  <si>
    <t>Teams Kombi - Ergebnis Spieltag #4 am 06.04.14 in Mainz (Beton)</t>
  </si>
  <si>
    <t>Details Teams KOMBI - Spieltag Nr. 4 am 06.04.2013 in Mainz (Beton)</t>
  </si>
  <si>
    <t>Teams Beton - Ergebnis Spieltag #2 am 06.04.14 in Mainz (Beton)</t>
  </si>
  <si>
    <t>Teams Beton - Tabelle NACH Spieltag #2 am 06.04.14 in Mainz (Beton)</t>
  </si>
  <si>
    <t>Details Teams Beton - Spieltag Nr. 2 am 06.04.2014 in Mainz</t>
  </si>
  <si>
    <t>Teams Kombi - ENDSTAND NACH Spieltag #4 am 06.04.14 in Mainz (Beton)</t>
  </si>
  <si>
    <t>Uli Pieper</t>
  </si>
  <si>
    <t>René Dippelhofer</t>
  </si>
  <si>
    <t>Bundestrainer</t>
  </si>
  <si>
    <t>Platzverteilung gemäß Quote und Spielbereitschaft</t>
  </si>
  <si>
    <t>Zusatzplatz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</si>
</sst>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7]dddd\,\ d\.\ mmmm\ yyyy"/>
    <numFmt numFmtId="173" formatCode="0.000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40"/>
      <name val="Calibri"/>
      <family val="2"/>
    </font>
    <font>
      <b/>
      <sz val="8"/>
      <color indexed="17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1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32" borderId="3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32" borderId="0" xfId="0" applyFont="1" applyFill="1" applyAlignment="1">
      <alignment vertic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11" fillId="33" borderId="26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/>
    </xf>
    <xf numFmtId="0" fontId="13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6" fillId="37" borderId="0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73" fontId="17" fillId="0" borderId="0" xfId="0" applyNumberFormat="1" applyFont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40" borderId="11" xfId="0" applyFont="1" applyFill="1" applyBorder="1" applyAlignment="1">
      <alignment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6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6" fillId="0" borderId="62" xfId="0" applyFont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5" xfId="0" applyFont="1" applyFill="1" applyBorder="1" applyAlignment="1">
      <alignment/>
    </xf>
    <xf numFmtId="0" fontId="6" fillId="0" borderId="6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6" fillId="4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173" fontId="3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173" fontId="3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8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5" fillId="0" borderId="62" xfId="0" applyFont="1" applyFill="1" applyBorder="1" applyAlignment="1">
      <alignment vertical="top"/>
    </xf>
    <xf numFmtId="0" fontId="4" fillId="0" borderId="4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5" fillId="38" borderId="11" xfId="0" applyFont="1" applyFill="1" applyBorder="1" applyAlignment="1">
      <alignment/>
    </xf>
    <xf numFmtId="0" fontId="14" fillId="34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13"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62"/>
      </font>
    </dxf>
    <dxf>
      <font>
        <color indexed="10"/>
      </font>
    </dxf>
    <dxf>
      <font>
        <color indexed="57"/>
      </font>
    </dxf>
    <dxf>
      <font>
        <color indexed="18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auto="1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48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62"/>
      </font>
    </dxf>
    <dxf>
      <font>
        <color indexed="10"/>
      </font>
    </dxf>
    <dxf>
      <font>
        <color indexed="57"/>
      </font>
    </dxf>
    <dxf>
      <font>
        <color indexed="18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12"/>
      </font>
      <fill>
        <patternFill patternType="none">
          <bgColor indexed="65"/>
        </patternFill>
      </fill>
    </dxf>
    <dxf>
      <font>
        <color auto="1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48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62"/>
      </font>
    </dxf>
    <dxf>
      <font>
        <color indexed="10"/>
      </font>
    </dxf>
    <dxf>
      <font>
        <color indexed="57"/>
      </font>
    </dxf>
    <dxf>
      <font>
        <color indexed="18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auto="1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auto="1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8"/>
      </font>
    </dxf>
    <dxf>
      <font>
        <color indexed="10"/>
      </font>
    </dxf>
    <dxf>
      <font>
        <color indexed="57"/>
      </font>
    </dxf>
    <dxf>
      <font>
        <color indexed="18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57"/>
      </font>
    </dxf>
    <dxf>
      <font>
        <color indexed="48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8"/>
      </font>
    </dxf>
    <dxf>
      <font>
        <color indexed="10"/>
      </font>
    </dxf>
    <dxf>
      <font>
        <color indexed="57"/>
      </font>
    </dxf>
    <dxf>
      <font>
        <color indexed="6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12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  <border/>
    </dxf>
    <dxf>
      <font>
        <color rgb="FF339966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333399"/>
      </font>
      <border/>
    </dxf>
    <dxf>
      <font>
        <color rgb="FF000080"/>
      </font>
      <border/>
    </dxf>
    <dxf>
      <font>
        <color rgb="FF3366FF"/>
      </font>
      <border/>
    </dxf>
    <dxf>
      <font>
        <color rgb="FF00FF00"/>
      </font>
      <border/>
    </dxf>
    <dxf>
      <font>
        <color rgb="FF339966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auto="1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cb3magi\Local%20Settings\Temporary%20Internet%20Files\Content.Outlook\9XQ1EKEC\MASTER%20MAI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Teams"/>
      <sheetName val="Startplan"/>
      <sheetName val="Sm 1"/>
      <sheetName val="Sm 2"/>
      <sheetName val="Sw 1"/>
      <sheetName val="Sw 2"/>
      <sheetName val="LU 1"/>
      <sheetName val="LU 2"/>
      <sheetName val="MZ 1"/>
      <sheetName val="MZ 2"/>
      <sheetName val="MA 1"/>
      <sheetName val="MA 2"/>
      <sheetName val="MA 3"/>
      <sheetName val="KH 1"/>
      <sheetName val="Brü 1"/>
      <sheetName val="TT"/>
      <sheetName val="KH 2"/>
    </sheetNames>
    <sheetDataSet>
      <sheetData sheetId="0">
        <row r="1">
          <cell r="B1" t="str">
            <v>Pass Nr</v>
          </cell>
          <cell r="C1" t="str">
            <v>Team</v>
          </cell>
          <cell r="D1" t="str">
            <v>Pos</v>
          </cell>
          <cell r="E1" t="str">
            <v>Name</v>
          </cell>
          <cell r="F1" t="str">
            <v>Verein</v>
          </cell>
          <cell r="G1">
            <v>1</v>
          </cell>
          <cell r="H1">
            <v>2</v>
          </cell>
          <cell r="I1">
            <v>3</v>
          </cell>
          <cell r="J1">
            <v>4</v>
          </cell>
        </row>
        <row r="2">
          <cell r="B2">
            <v>29362</v>
          </cell>
          <cell r="C2" t="str">
            <v>MZ 1</v>
          </cell>
          <cell r="D2">
            <v>3</v>
          </cell>
          <cell r="E2" t="str">
            <v>Beringhausen, Patrick</v>
          </cell>
          <cell r="F2" t="str">
            <v>MZ</v>
          </cell>
          <cell r="G2">
            <v>30</v>
          </cell>
          <cell r="H2">
            <v>34</v>
          </cell>
          <cell r="I2">
            <v>32</v>
          </cell>
          <cell r="J2">
            <v>32</v>
          </cell>
        </row>
        <row r="3">
          <cell r="B3">
            <v>21702</v>
          </cell>
          <cell r="C3" t="str">
            <v>MA 1</v>
          </cell>
          <cell r="D3">
            <v>4</v>
          </cell>
          <cell r="E3" t="str">
            <v>Bonenberger, Frank</v>
          </cell>
          <cell r="F3" t="str">
            <v>MA</v>
          </cell>
          <cell r="G3">
            <v>30</v>
          </cell>
          <cell r="H3">
            <v>30</v>
          </cell>
          <cell r="I3">
            <v>29</v>
          </cell>
          <cell r="J3">
            <v>31</v>
          </cell>
        </row>
        <row r="4">
          <cell r="B4">
            <v>9710</v>
          </cell>
          <cell r="D4" t="str">
            <v>b</v>
          </cell>
          <cell r="E4" t="str">
            <v>Dahl, Roland</v>
          </cell>
          <cell r="F4" t="str">
            <v>BR</v>
          </cell>
          <cell r="G4">
            <v>126</v>
          </cell>
          <cell r="H4">
            <v>126</v>
          </cell>
          <cell r="I4">
            <v>126</v>
          </cell>
          <cell r="J4">
            <v>126</v>
          </cell>
        </row>
        <row r="5">
          <cell r="B5">
            <v>20044</v>
          </cell>
          <cell r="D5" t="str">
            <v>a</v>
          </cell>
          <cell r="E5" t="str">
            <v>Eichhorn, Herbert</v>
          </cell>
          <cell r="F5" t="str">
            <v>KH</v>
          </cell>
          <cell r="G5">
            <v>44</v>
          </cell>
          <cell r="H5">
            <v>40</v>
          </cell>
          <cell r="I5">
            <v>43</v>
          </cell>
          <cell r="J5">
            <v>42</v>
          </cell>
        </row>
        <row r="6">
          <cell r="B6">
            <v>29197</v>
          </cell>
          <cell r="C6" t="str">
            <v>MZ 2</v>
          </cell>
          <cell r="D6">
            <v>3</v>
          </cell>
          <cell r="E6" t="str">
            <v>Eichhorn, Joachim</v>
          </cell>
          <cell r="F6" t="str">
            <v>MZ</v>
          </cell>
          <cell r="G6">
            <v>30</v>
          </cell>
          <cell r="H6">
            <v>31</v>
          </cell>
          <cell r="I6">
            <v>29</v>
          </cell>
          <cell r="J6">
            <v>29</v>
          </cell>
        </row>
        <row r="7">
          <cell r="B7">
            <v>31015</v>
          </cell>
          <cell r="C7" t="str">
            <v>MZ 1</v>
          </cell>
          <cell r="D7">
            <v>4</v>
          </cell>
          <cell r="E7" t="str">
            <v>Janssen, Markus</v>
          </cell>
          <cell r="F7" t="str">
            <v>MZ</v>
          </cell>
          <cell r="G7">
            <v>32</v>
          </cell>
          <cell r="H7">
            <v>30</v>
          </cell>
          <cell r="I7">
            <v>29</v>
          </cell>
          <cell r="J7">
            <v>28</v>
          </cell>
        </row>
        <row r="8">
          <cell r="B8">
            <v>24092</v>
          </cell>
          <cell r="C8" t="str">
            <v>MZ 2</v>
          </cell>
          <cell r="D8">
            <v>4</v>
          </cell>
          <cell r="E8" t="str">
            <v>Klee, Hannes</v>
          </cell>
          <cell r="F8" t="str">
            <v>MZ</v>
          </cell>
          <cell r="G8">
            <v>25</v>
          </cell>
          <cell r="H8">
            <v>30</v>
          </cell>
          <cell r="I8">
            <v>30</v>
          </cell>
          <cell r="J8">
            <v>32</v>
          </cell>
        </row>
        <row r="9">
          <cell r="B9">
            <v>27551</v>
          </cell>
          <cell r="C9" t="str">
            <v>MZ 1</v>
          </cell>
          <cell r="D9">
            <v>2</v>
          </cell>
          <cell r="E9" t="str">
            <v>Kobisch, Roman</v>
          </cell>
          <cell r="F9" t="str">
            <v>MZ</v>
          </cell>
          <cell r="G9">
            <v>29</v>
          </cell>
          <cell r="H9">
            <v>27</v>
          </cell>
          <cell r="I9">
            <v>29</v>
          </cell>
          <cell r="J9">
            <v>30</v>
          </cell>
        </row>
        <row r="10">
          <cell r="B10">
            <v>66158</v>
          </cell>
          <cell r="D10" t="str">
            <v>b</v>
          </cell>
          <cell r="E10" t="str">
            <v>Krauss, Siegfried</v>
          </cell>
          <cell r="F10" t="str">
            <v>MZ</v>
          </cell>
          <cell r="G10">
            <v>39</v>
          </cell>
          <cell r="H10">
            <v>37</v>
          </cell>
          <cell r="I10">
            <v>37</v>
          </cell>
          <cell r="J10">
            <v>46</v>
          </cell>
        </row>
        <row r="11">
          <cell r="B11">
            <v>23321</v>
          </cell>
          <cell r="C11" t="str">
            <v>MA 2</v>
          </cell>
          <cell r="D11">
            <v>1</v>
          </cell>
          <cell r="E11" t="str">
            <v>Kuss, Jürgen</v>
          </cell>
          <cell r="F11" t="str">
            <v>MA</v>
          </cell>
          <cell r="G11">
            <v>30</v>
          </cell>
          <cell r="H11">
            <v>31</v>
          </cell>
          <cell r="I11">
            <v>30</v>
          </cell>
          <cell r="J11">
            <v>39</v>
          </cell>
        </row>
        <row r="12">
          <cell r="B12">
            <v>33131</v>
          </cell>
          <cell r="C12" t="str">
            <v>TT</v>
          </cell>
          <cell r="D12">
            <v>3</v>
          </cell>
          <cell r="E12" t="str">
            <v>Laux, Alexander</v>
          </cell>
          <cell r="F12" t="str">
            <v>TT</v>
          </cell>
          <cell r="G12">
            <v>126</v>
          </cell>
          <cell r="H12">
            <v>126</v>
          </cell>
          <cell r="I12">
            <v>126</v>
          </cell>
          <cell r="J12">
            <v>126</v>
          </cell>
        </row>
        <row r="13">
          <cell r="B13">
            <v>30185</v>
          </cell>
          <cell r="C13" t="str">
            <v>LU 2</v>
          </cell>
          <cell r="D13">
            <v>1</v>
          </cell>
          <cell r="E13" t="str">
            <v>Magin, Thomas</v>
          </cell>
          <cell r="F13" t="str">
            <v>LU</v>
          </cell>
          <cell r="G13">
            <v>33</v>
          </cell>
          <cell r="H13">
            <v>39</v>
          </cell>
          <cell r="I13">
            <v>27</v>
          </cell>
          <cell r="J13">
            <v>41</v>
          </cell>
        </row>
        <row r="14">
          <cell r="B14">
            <v>9558</v>
          </cell>
          <cell r="D14" t="str">
            <v>c</v>
          </cell>
          <cell r="E14" t="str">
            <v>Merges, Bernhard</v>
          </cell>
          <cell r="F14" t="str">
            <v>BR</v>
          </cell>
          <cell r="G14">
            <v>28</v>
          </cell>
          <cell r="H14">
            <v>34</v>
          </cell>
          <cell r="I14">
            <v>32</v>
          </cell>
          <cell r="J14">
            <v>34</v>
          </cell>
        </row>
        <row r="15">
          <cell r="B15">
            <v>40264</v>
          </cell>
          <cell r="C15" t="str">
            <v>KH 1</v>
          </cell>
          <cell r="D15">
            <v>1</v>
          </cell>
          <cell r="E15" t="str">
            <v>Orth, Harald</v>
          </cell>
          <cell r="F15" t="str">
            <v>KH</v>
          </cell>
          <cell r="G15">
            <v>32</v>
          </cell>
          <cell r="H15">
            <v>31</v>
          </cell>
          <cell r="I15">
            <v>32</v>
          </cell>
          <cell r="J15">
            <v>33</v>
          </cell>
        </row>
        <row r="16">
          <cell r="B16">
            <v>33490</v>
          </cell>
          <cell r="C16" t="str">
            <v>LU 1</v>
          </cell>
          <cell r="D16">
            <v>2</v>
          </cell>
          <cell r="E16" t="str">
            <v>Peinelt, Kurt</v>
          </cell>
          <cell r="F16" t="str">
            <v>LU</v>
          </cell>
          <cell r="G16">
            <v>39</v>
          </cell>
          <cell r="H16">
            <v>29</v>
          </cell>
          <cell r="I16">
            <v>34</v>
          </cell>
          <cell r="J16">
            <v>31</v>
          </cell>
        </row>
        <row r="17">
          <cell r="B17">
            <v>2334</v>
          </cell>
          <cell r="C17" t="str">
            <v>MA 1</v>
          </cell>
          <cell r="D17">
            <v>1</v>
          </cell>
          <cell r="E17" t="str">
            <v>Schmid, Walter</v>
          </cell>
          <cell r="F17" t="str">
            <v>MA</v>
          </cell>
          <cell r="G17">
            <v>32</v>
          </cell>
          <cell r="H17">
            <v>28</v>
          </cell>
          <cell r="I17">
            <v>30</v>
          </cell>
          <cell r="J17">
            <v>30</v>
          </cell>
        </row>
        <row r="18">
          <cell r="B18">
            <v>41929</v>
          </cell>
          <cell r="D18" t="str">
            <v>c</v>
          </cell>
          <cell r="E18" t="str">
            <v>Stock, Manfred</v>
          </cell>
          <cell r="F18" t="str">
            <v>BO</v>
          </cell>
          <cell r="G18">
            <v>34</v>
          </cell>
          <cell r="H18">
            <v>34</v>
          </cell>
          <cell r="I18">
            <v>39</v>
          </cell>
          <cell r="J18">
            <v>32</v>
          </cell>
        </row>
        <row r="19">
          <cell r="B19">
            <v>38362</v>
          </cell>
          <cell r="D19" t="str">
            <v>b</v>
          </cell>
          <cell r="E19" t="str">
            <v>Stuppy, Ingo</v>
          </cell>
          <cell r="F19" t="str">
            <v>RO</v>
          </cell>
          <cell r="G19">
            <v>36</v>
          </cell>
          <cell r="H19">
            <v>33</v>
          </cell>
          <cell r="I19">
            <v>31</v>
          </cell>
          <cell r="J19">
            <v>33</v>
          </cell>
        </row>
        <row r="20">
          <cell r="B20">
            <v>25536</v>
          </cell>
          <cell r="C20" t="str">
            <v>MZ 2</v>
          </cell>
          <cell r="D20">
            <v>1</v>
          </cell>
          <cell r="E20" t="str">
            <v>Szablikowski, Axel</v>
          </cell>
          <cell r="F20" t="str">
            <v>MZ</v>
          </cell>
          <cell r="G20">
            <v>29</v>
          </cell>
          <cell r="H20">
            <v>31</v>
          </cell>
          <cell r="I20">
            <v>27</v>
          </cell>
          <cell r="J20">
            <v>28</v>
          </cell>
        </row>
        <row r="21">
          <cell r="B21">
            <v>30493</v>
          </cell>
          <cell r="C21" t="str">
            <v>MZ 1</v>
          </cell>
          <cell r="D21">
            <v>1</v>
          </cell>
          <cell r="E21" t="str">
            <v>Szablikowski, Bernd</v>
          </cell>
          <cell r="F21" t="str">
            <v>MZ</v>
          </cell>
          <cell r="G21">
            <v>28</v>
          </cell>
          <cell r="H21">
            <v>31</v>
          </cell>
          <cell r="I21">
            <v>27</v>
          </cell>
          <cell r="J21">
            <v>26</v>
          </cell>
        </row>
        <row r="22">
          <cell r="B22">
            <v>26331</v>
          </cell>
          <cell r="C22" t="str">
            <v>LU 1</v>
          </cell>
          <cell r="D22">
            <v>4</v>
          </cell>
          <cell r="E22" t="str">
            <v>Wageck, Hans-Rolf</v>
          </cell>
          <cell r="F22" t="str">
            <v>LU</v>
          </cell>
          <cell r="G22">
            <v>25</v>
          </cell>
          <cell r="H22">
            <v>28</v>
          </cell>
          <cell r="I22">
            <v>28</v>
          </cell>
          <cell r="J22">
            <v>28</v>
          </cell>
        </row>
        <row r="23">
          <cell r="B23">
            <v>38113</v>
          </cell>
          <cell r="C23" t="str">
            <v>MA 2</v>
          </cell>
          <cell r="D23">
            <v>2</v>
          </cell>
          <cell r="E23" t="str">
            <v>Weiß, Michael</v>
          </cell>
          <cell r="F23" t="str">
            <v>MA</v>
          </cell>
          <cell r="G23">
            <v>29</v>
          </cell>
          <cell r="H23">
            <v>31</v>
          </cell>
          <cell r="I23">
            <v>31</v>
          </cell>
          <cell r="J23">
            <v>31</v>
          </cell>
        </row>
        <row r="24">
          <cell r="B24">
            <v>66060</v>
          </cell>
          <cell r="C24" t="str">
            <v>MA 3</v>
          </cell>
          <cell r="D24">
            <v>4</v>
          </cell>
          <cell r="E24" t="str">
            <v>Zilles, Michael</v>
          </cell>
          <cell r="F24" t="str">
            <v>MA</v>
          </cell>
          <cell r="G24">
            <v>26</v>
          </cell>
          <cell r="H24">
            <v>32</v>
          </cell>
          <cell r="I24">
            <v>32</v>
          </cell>
          <cell r="J24">
            <v>31</v>
          </cell>
        </row>
        <row r="25">
          <cell r="B25">
            <v>36192</v>
          </cell>
          <cell r="C25" t="str">
            <v>MA 3</v>
          </cell>
          <cell r="D25">
            <v>2</v>
          </cell>
          <cell r="E25" t="str">
            <v>Bellanger, Hans-Jürgen</v>
          </cell>
          <cell r="F25" t="str">
            <v>MA</v>
          </cell>
          <cell r="G25">
            <v>36</v>
          </cell>
          <cell r="H25">
            <v>35</v>
          </cell>
          <cell r="I25">
            <v>36</v>
          </cell>
          <cell r="J25">
            <v>37</v>
          </cell>
        </row>
        <row r="26">
          <cell r="B26">
            <v>17490</v>
          </cell>
          <cell r="C26" t="str">
            <v>LU 2</v>
          </cell>
          <cell r="D26">
            <v>3</v>
          </cell>
          <cell r="E26" t="str">
            <v>Brust, Otto</v>
          </cell>
          <cell r="F26" t="str">
            <v>LU</v>
          </cell>
          <cell r="G26">
            <v>36</v>
          </cell>
          <cell r="H26">
            <v>36</v>
          </cell>
          <cell r="I26">
            <v>36</v>
          </cell>
          <cell r="J26">
            <v>34</v>
          </cell>
        </row>
        <row r="27">
          <cell r="B27">
            <v>43821</v>
          </cell>
          <cell r="C27" t="str">
            <v>KH 1</v>
          </cell>
          <cell r="D27">
            <v>3</v>
          </cell>
          <cell r="E27" t="str">
            <v>Burkhart, Peter</v>
          </cell>
          <cell r="F27" t="str">
            <v>KH</v>
          </cell>
          <cell r="G27">
            <v>34</v>
          </cell>
          <cell r="H27">
            <v>30</v>
          </cell>
          <cell r="I27">
            <v>34</v>
          </cell>
          <cell r="J27">
            <v>28</v>
          </cell>
        </row>
        <row r="28">
          <cell r="B28">
            <v>17705</v>
          </cell>
          <cell r="C28" t="str">
            <v>TT</v>
          </cell>
          <cell r="D28">
            <v>2</v>
          </cell>
          <cell r="E28" t="str">
            <v>Goergen, Erwin</v>
          </cell>
          <cell r="F28" t="str">
            <v>TT</v>
          </cell>
          <cell r="G28">
            <v>36</v>
          </cell>
          <cell r="H28">
            <v>37</v>
          </cell>
          <cell r="I28">
            <v>33</v>
          </cell>
          <cell r="J28">
            <v>31</v>
          </cell>
        </row>
        <row r="29">
          <cell r="B29">
            <v>5263</v>
          </cell>
          <cell r="C29" t="str">
            <v>KH 2</v>
          </cell>
          <cell r="D29">
            <v>4</v>
          </cell>
          <cell r="E29" t="str">
            <v>Hasselwander, Kurt</v>
          </cell>
          <cell r="F29" t="str">
            <v>KH</v>
          </cell>
          <cell r="G29">
            <v>32</v>
          </cell>
          <cell r="H29">
            <v>32</v>
          </cell>
          <cell r="I29">
            <v>43</v>
          </cell>
          <cell r="J29">
            <v>33</v>
          </cell>
        </row>
        <row r="30">
          <cell r="B30">
            <v>5326</v>
          </cell>
          <cell r="C30" t="str">
            <v>TT</v>
          </cell>
          <cell r="D30">
            <v>1</v>
          </cell>
          <cell r="E30" t="str">
            <v>Heydenreich, Rudi</v>
          </cell>
          <cell r="F30" t="str">
            <v>TT</v>
          </cell>
          <cell r="G30">
            <v>40</v>
          </cell>
          <cell r="H30">
            <v>39</v>
          </cell>
          <cell r="I30">
            <v>36</v>
          </cell>
          <cell r="J30">
            <v>32</v>
          </cell>
        </row>
        <row r="31">
          <cell r="B31">
            <v>155</v>
          </cell>
          <cell r="C31" t="str">
            <v>KH 1</v>
          </cell>
          <cell r="D31">
            <v>4</v>
          </cell>
          <cell r="E31" t="str">
            <v>Kindt, Jörg-Rainer</v>
          </cell>
          <cell r="F31" t="str">
            <v>KH</v>
          </cell>
          <cell r="G31">
            <v>30</v>
          </cell>
          <cell r="H31">
            <v>27</v>
          </cell>
          <cell r="I31">
            <v>27</v>
          </cell>
          <cell r="J31">
            <v>34</v>
          </cell>
        </row>
        <row r="32">
          <cell r="B32">
            <v>6538</v>
          </cell>
          <cell r="C32" t="str">
            <v>LU 1</v>
          </cell>
          <cell r="D32">
            <v>3</v>
          </cell>
          <cell r="E32" t="str">
            <v>Künzel, Hans-Peter</v>
          </cell>
          <cell r="F32" t="str">
            <v>LU</v>
          </cell>
          <cell r="G32">
            <v>34</v>
          </cell>
          <cell r="H32">
            <v>29</v>
          </cell>
          <cell r="I32">
            <v>33</v>
          </cell>
          <cell r="J32">
            <v>28</v>
          </cell>
        </row>
        <row r="33">
          <cell r="B33">
            <v>63137</v>
          </cell>
          <cell r="C33" t="str">
            <v>KH 1</v>
          </cell>
          <cell r="D33">
            <v>2</v>
          </cell>
          <cell r="E33" t="str">
            <v>Lippert, Manfred</v>
          </cell>
          <cell r="F33" t="str">
            <v>KH</v>
          </cell>
          <cell r="G33">
            <v>36</v>
          </cell>
          <cell r="H33">
            <v>27</v>
          </cell>
          <cell r="I33">
            <v>35</v>
          </cell>
          <cell r="J33">
            <v>31</v>
          </cell>
        </row>
        <row r="34">
          <cell r="B34">
            <v>456</v>
          </cell>
          <cell r="C34" t="str">
            <v>MA 2</v>
          </cell>
          <cell r="D34">
            <v>4</v>
          </cell>
          <cell r="E34" t="str">
            <v>Noll, Gerhard</v>
          </cell>
          <cell r="F34" t="str">
            <v>MA</v>
          </cell>
          <cell r="G34">
            <v>33</v>
          </cell>
          <cell r="H34">
            <v>36</v>
          </cell>
          <cell r="I34">
            <v>30</v>
          </cell>
          <cell r="J34">
            <v>36</v>
          </cell>
        </row>
        <row r="35">
          <cell r="B35">
            <v>26349</v>
          </cell>
          <cell r="C35" t="str">
            <v>MA 1</v>
          </cell>
          <cell r="D35">
            <v>3</v>
          </cell>
          <cell r="E35" t="str">
            <v>Osnabrügge, Jörn</v>
          </cell>
          <cell r="F35" t="str">
            <v>MA</v>
          </cell>
          <cell r="G35">
            <v>33</v>
          </cell>
          <cell r="H35">
            <v>32</v>
          </cell>
          <cell r="I35">
            <v>34</v>
          </cell>
          <cell r="J35">
            <v>36</v>
          </cell>
        </row>
        <row r="36">
          <cell r="B36">
            <v>5324</v>
          </cell>
          <cell r="C36" t="str">
            <v>TT</v>
          </cell>
          <cell r="D36">
            <v>4</v>
          </cell>
          <cell r="E36" t="str">
            <v>Pieper, Ulrich</v>
          </cell>
          <cell r="F36" t="str">
            <v>TT</v>
          </cell>
          <cell r="G36">
            <v>30</v>
          </cell>
          <cell r="H36">
            <v>31</v>
          </cell>
          <cell r="I36">
            <v>33</v>
          </cell>
          <cell r="J36">
            <v>31</v>
          </cell>
        </row>
        <row r="37">
          <cell r="B37">
            <v>31125</v>
          </cell>
          <cell r="C37" t="str">
            <v>KH 2</v>
          </cell>
          <cell r="D37">
            <v>3</v>
          </cell>
          <cell r="E37" t="str">
            <v>Schilitz, Werner</v>
          </cell>
          <cell r="F37" t="str">
            <v>KH</v>
          </cell>
          <cell r="G37">
            <v>49</v>
          </cell>
          <cell r="H37">
            <v>43</v>
          </cell>
          <cell r="I37">
            <v>46</v>
          </cell>
          <cell r="J37">
            <v>40</v>
          </cell>
        </row>
        <row r="38">
          <cell r="B38">
            <v>23183</v>
          </cell>
          <cell r="C38" t="str">
            <v>LU 1</v>
          </cell>
          <cell r="D38">
            <v>1</v>
          </cell>
          <cell r="E38" t="str">
            <v>Schweizer, Karl-Albert</v>
          </cell>
          <cell r="F38" t="str">
            <v>LU</v>
          </cell>
          <cell r="G38">
            <v>31</v>
          </cell>
          <cell r="H38">
            <v>30</v>
          </cell>
          <cell r="I38">
            <v>37</v>
          </cell>
          <cell r="J38">
            <v>36</v>
          </cell>
        </row>
        <row r="39">
          <cell r="B39">
            <v>65912</v>
          </cell>
          <cell r="D39" t="str">
            <v>a</v>
          </cell>
          <cell r="E39" t="str">
            <v>Seifermann, Franz</v>
          </cell>
          <cell r="F39" t="str">
            <v>RO</v>
          </cell>
          <cell r="G39">
            <v>126</v>
          </cell>
          <cell r="H39">
            <v>126</v>
          </cell>
          <cell r="I39">
            <v>126</v>
          </cell>
          <cell r="J39">
            <v>126</v>
          </cell>
        </row>
        <row r="40">
          <cell r="B40">
            <v>25999</v>
          </cell>
          <cell r="C40" t="str">
            <v>MA 2</v>
          </cell>
          <cell r="D40">
            <v>3</v>
          </cell>
          <cell r="E40" t="str">
            <v>Becker, Ursula</v>
          </cell>
          <cell r="F40" t="str">
            <v>MA</v>
          </cell>
          <cell r="G40">
            <v>36</v>
          </cell>
          <cell r="H40">
            <v>33</v>
          </cell>
          <cell r="I40">
            <v>32</v>
          </cell>
          <cell r="J40">
            <v>35</v>
          </cell>
        </row>
        <row r="41">
          <cell r="B41">
            <v>44916</v>
          </cell>
          <cell r="C41" t="str">
            <v>KH 2</v>
          </cell>
          <cell r="D41">
            <v>2</v>
          </cell>
          <cell r="E41" t="str">
            <v>Burkhart, Roswitha</v>
          </cell>
          <cell r="F41" t="str">
            <v>KH</v>
          </cell>
          <cell r="G41">
            <v>33</v>
          </cell>
          <cell r="H41">
            <v>41</v>
          </cell>
          <cell r="I41">
            <v>30</v>
          </cell>
          <cell r="J41">
            <v>33</v>
          </cell>
        </row>
        <row r="42">
          <cell r="B42">
            <v>44760</v>
          </cell>
          <cell r="C42" t="str">
            <v>MA 1</v>
          </cell>
          <cell r="D42">
            <v>2</v>
          </cell>
          <cell r="E42" t="str">
            <v>Crößmann, Ursula</v>
          </cell>
          <cell r="F42" t="str">
            <v>MA</v>
          </cell>
          <cell r="G42">
            <v>31</v>
          </cell>
          <cell r="H42">
            <v>28</v>
          </cell>
          <cell r="I42">
            <v>31</v>
          </cell>
          <cell r="J42">
            <v>34</v>
          </cell>
        </row>
        <row r="43">
          <cell r="B43">
            <v>27565</v>
          </cell>
          <cell r="C43" t="str">
            <v>MZ 2</v>
          </cell>
          <cell r="D43">
            <v>2</v>
          </cell>
          <cell r="E43" t="str">
            <v>Kobisch, Alice</v>
          </cell>
          <cell r="F43" t="str">
            <v>MZ</v>
          </cell>
          <cell r="G43">
            <v>33</v>
          </cell>
          <cell r="H43">
            <v>29</v>
          </cell>
          <cell r="I43">
            <v>30</v>
          </cell>
          <cell r="J43">
            <v>32</v>
          </cell>
        </row>
        <row r="44">
          <cell r="B44">
            <v>29092</v>
          </cell>
          <cell r="D44" t="str">
            <v>c</v>
          </cell>
          <cell r="E44" t="str">
            <v>Szablikowski, Petra</v>
          </cell>
          <cell r="F44" t="str">
            <v>MZ</v>
          </cell>
          <cell r="G44">
            <v>31</v>
          </cell>
          <cell r="H44">
            <v>30</v>
          </cell>
          <cell r="I44">
            <v>25</v>
          </cell>
          <cell r="J44">
            <v>31</v>
          </cell>
        </row>
        <row r="45">
          <cell r="B45">
            <v>36191</v>
          </cell>
          <cell r="C45" t="str">
            <v>MA 3</v>
          </cell>
          <cell r="D45">
            <v>3</v>
          </cell>
          <cell r="E45" t="str">
            <v>Bellanger, Martina</v>
          </cell>
          <cell r="F45" t="str">
            <v>MA</v>
          </cell>
          <cell r="G45">
            <v>40</v>
          </cell>
          <cell r="H45">
            <v>41</v>
          </cell>
          <cell r="I45">
            <v>39</v>
          </cell>
          <cell r="J45">
            <v>38</v>
          </cell>
        </row>
        <row r="46">
          <cell r="B46">
            <v>5325</v>
          </cell>
          <cell r="C46" t="str">
            <v>KH 2</v>
          </cell>
          <cell r="D46">
            <v>1</v>
          </cell>
          <cell r="E46" t="str">
            <v>Daukant, Christa</v>
          </cell>
          <cell r="F46" t="str">
            <v>KH</v>
          </cell>
          <cell r="G46">
            <v>40</v>
          </cell>
          <cell r="H46">
            <v>40</v>
          </cell>
          <cell r="I46">
            <v>32</v>
          </cell>
          <cell r="J46">
            <v>35</v>
          </cell>
        </row>
        <row r="47">
          <cell r="B47">
            <v>3634</v>
          </cell>
          <cell r="C47" t="str">
            <v>LU 2</v>
          </cell>
          <cell r="D47">
            <v>2</v>
          </cell>
          <cell r="E47" t="str">
            <v>Ehresmann, Gerda</v>
          </cell>
          <cell r="F47" t="str">
            <v>LU</v>
          </cell>
          <cell r="G47">
            <v>37</v>
          </cell>
          <cell r="H47">
            <v>37</v>
          </cell>
          <cell r="I47">
            <v>43</v>
          </cell>
          <cell r="J47">
            <v>38</v>
          </cell>
        </row>
        <row r="48">
          <cell r="B48">
            <v>30053</v>
          </cell>
          <cell r="C48" t="str">
            <v>MA 3</v>
          </cell>
          <cell r="D48">
            <v>1</v>
          </cell>
          <cell r="E48" t="str">
            <v>Noll, Sigrid</v>
          </cell>
          <cell r="F48" t="str">
            <v>MA</v>
          </cell>
          <cell r="G48">
            <v>33</v>
          </cell>
          <cell r="H48">
            <v>35</v>
          </cell>
          <cell r="I48">
            <v>36</v>
          </cell>
          <cell r="J48">
            <v>38</v>
          </cell>
        </row>
        <row r="49">
          <cell r="B49">
            <v>0</v>
          </cell>
          <cell r="C49" t="str">
            <v>LU 2</v>
          </cell>
          <cell r="D49">
            <v>4</v>
          </cell>
          <cell r="F49" t="str">
            <v>LU</v>
          </cell>
          <cell r="G49">
            <v>126</v>
          </cell>
          <cell r="H49">
            <v>126</v>
          </cell>
          <cell r="I49">
            <v>126</v>
          </cell>
          <cell r="J49">
            <v>126</v>
          </cell>
        </row>
        <row r="50">
          <cell r="B50">
            <v>4565</v>
          </cell>
          <cell r="E50" t="str">
            <v>Horvat, Vladimir</v>
          </cell>
          <cell r="F50" t="str">
            <v>BR</v>
          </cell>
        </row>
        <row r="51">
          <cell r="B51">
            <v>43814</v>
          </cell>
          <cell r="E51" t="str">
            <v>Wilhelm, Gerhard</v>
          </cell>
          <cell r="F51" t="str">
            <v>BR</v>
          </cell>
        </row>
        <row r="52">
          <cell r="B52">
            <v>5100</v>
          </cell>
          <cell r="E52" t="str">
            <v>Maurer, Franz</v>
          </cell>
          <cell r="F52" t="str">
            <v>LU</v>
          </cell>
          <cell r="G52">
            <v>126</v>
          </cell>
          <cell r="H52">
            <v>126</v>
          </cell>
          <cell r="I52">
            <v>126</v>
          </cell>
          <cell r="J52">
            <v>126</v>
          </cell>
        </row>
        <row r="53">
          <cell r="B53">
            <v>17470</v>
          </cell>
          <cell r="E53" t="str">
            <v>Schilling, Emil</v>
          </cell>
          <cell r="F53" t="str">
            <v>MA</v>
          </cell>
          <cell r="G53">
            <v>126</v>
          </cell>
          <cell r="H53">
            <v>126</v>
          </cell>
          <cell r="I53">
            <v>126</v>
          </cell>
          <cell r="J53">
            <v>126</v>
          </cell>
        </row>
        <row r="54">
          <cell r="B54">
            <v>4967</v>
          </cell>
          <cell r="E54" t="str">
            <v>Manz, Udo</v>
          </cell>
          <cell r="F54" t="str">
            <v>MA</v>
          </cell>
          <cell r="G54">
            <v>126</v>
          </cell>
          <cell r="H54">
            <v>126</v>
          </cell>
          <cell r="I54">
            <v>126</v>
          </cell>
          <cell r="J54">
            <v>126</v>
          </cell>
        </row>
        <row r="55">
          <cell r="B55">
            <v>50463</v>
          </cell>
          <cell r="E55" t="str">
            <v>Meister, Hans-Peter</v>
          </cell>
          <cell r="F55" t="str">
            <v>LU</v>
          </cell>
          <cell r="G55">
            <v>126</v>
          </cell>
          <cell r="H55">
            <v>126</v>
          </cell>
          <cell r="I55">
            <v>126</v>
          </cell>
          <cell r="J55">
            <v>126</v>
          </cell>
        </row>
        <row r="56">
          <cell r="B56">
            <v>61373</v>
          </cell>
          <cell r="E56" t="str">
            <v>Müller, Günter</v>
          </cell>
          <cell r="F56" t="str">
            <v>MA</v>
          </cell>
          <cell r="G56">
            <v>126</v>
          </cell>
          <cell r="H56">
            <v>126</v>
          </cell>
          <cell r="I56">
            <v>126</v>
          </cell>
          <cell r="J56">
            <v>126</v>
          </cell>
        </row>
        <row r="57">
          <cell r="B57">
            <v>49087</v>
          </cell>
          <cell r="E57" t="str">
            <v>Schäfer, Richard</v>
          </cell>
          <cell r="F57" t="str">
            <v>MZ</v>
          </cell>
          <cell r="G57">
            <v>126</v>
          </cell>
          <cell r="H57">
            <v>126</v>
          </cell>
          <cell r="I57">
            <v>126</v>
          </cell>
          <cell r="J57">
            <v>126</v>
          </cell>
        </row>
        <row r="58">
          <cell r="B58">
            <v>42756</v>
          </cell>
          <cell r="E58" t="str">
            <v>Knetsch, Monika</v>
          </cell>
          <cell r="F58" t="str">
            <v>BO</v>
          </cell>
        </row>
        <row r="59">
          <cell r="B59">
            <v>45764</v>
          </cell>
          <cell r="E59" t="str">
            <v>Rankel, Edi</v>
          </cell>
          <cell r="F59" t="str">
            <v>BO</v>
          </cell>
        </row>
        <row r="60">
          <cell r="B60">
            <v>4138</v>
          </cell>
          <cell r="E60" t="str">
            <v>Reisdorff, Anneliese</v>
          </cell>
          <cell r="F60" t="str">
            <v>BO</v>
          </cell>
        </row>
        <row r="61">
          <cell r="B61">
            <v>45515</v>
          </cell>
          <cell r="E61" t="str">
            <v>Reisdorff, Hans</v>
          </cell>
          <cell r="F61" t="str">
            <v>BO</v>
          </cell>
        </row>
        <row r="62">
          <cell r="B62">
            <v>4562</v>
          </cell>
          <cell r="E62" t="str">
            <v>Stegner, Helga</v>
          </cell>
          <cell r="F62" t="str">
            <v>BR</v>
          </cell>
        </row>
        <row r="63">
          <cell r="B63">
            <v>4906</v>
          </cell>
          <cell r="E63" t="str">
            <v>Wagner, Barbara</v>
          </cell>
          <cell r="F63" t="str">
            <v>BR</v>
          </cell>
          <cell r="G63">
            <v>126</v>
          </cell>
          <cell r="H63">
            <v>126</v>
          </cell>
          <cell r="I63">
            <v>126</v>
          </cell>
          <cell r="J63">
            <v>126</v>
          </cell>
        </row>
        <row r="64">
          <cell r="B64">
            <v>4908</v>
          </cell>
          <cell r="E64" t="str">
            <v>Wagner, Franz</v>
          </cell>
          <cell r="F64" t="str">
            <v>BR</v>
          </cell>
          <cell r="G64">
            <v>126</v>
          </cell>
          <cell r="H64">
            <v>126</v>
          </cell>
          <cell r="I64">
            <v>126</v>
          </cell>
          <cell r="J64">
            <v>126</v>
          </cell>
        </row>
        <row r="65">
          <cell r="B65">
            <v>43797</v>
          </cell>
          <cell r="E65" t="str">
            <v>Wilhelm, Uwe</v>
          </cell>
          <cell r="F65" t="str">
            <v>BR</v>
          </cell>
        </row>
        <row r="66">
          <cell r="B66">
            <v>33488</v>
          </cell>
          <cell r="E66" t="str">
            <v>Illig, Artur-Peter</v>
          </cell>
          <cell r="F66" t="str">
            <v>KL</v>
          </cell>
        </row>
        <row r="67">
          <cell r="B67">
            <v>33487</v>
          </cell>
          <cell r="E67" t="str">
            <v>Illig, Effi</v>
          </cell>
          <cell r="F67" t="str">
            <v>KL</v>
          </cell>
        </row>
        <row r="68">
          <cell r="B68">
            <v>33491</v>
          </cell>
          <cell r="E68" t="str">
            <v>Nutzenberger, Rolf</v>
          </cell>
          <cell r="F68" t="str">
            <v>KL</v>
          </cell>
        </row>
        <row r="69">
          <cell r="B69">
            <v>33489</v>
          </cell>
          <cell r="E69" t="str">
            <v>Räbel, Beate</v>
          </cell>
          <cell r="F69" t="str">
            <v>KL</v>
          </cell>
        </row>
        <row r="70">
          <cell r="B70">
            <v>61696</v>
          </cell>
          <cell r="E70" t="str">
            <v>Schneider, Paul</v>
          </cell>
          <cell r="F70" t="str">
            <v>LU</v>
          </cell>
        </row>
        <row r="71">
          <cell r="B71">
            <v>25578</v>
          </cell>
          <cell r="E71" t="str">
            <v>Boltze, Kornelia</v>
          </cell>
          <cell r="F71" t="str">
            <v>RO</v>
          </cell>
        </row>
        <row r="72">
          <cell r="B72">
            <v>25581</v>
          </cell>
          <cell r="E72" t="str">
            <v>Boltze, Uwe</v>
          </cell>
          <cell r="F72" t="str">
            <v>RO</v>
          </cell>
        </row>
        <row r="73">
          <cell r="B73">
            <v>5345</v>
          </cell>
          <cell r="E73" t="str">
            <v>Knetsch, Manfred</v>
          </cell>
          <cell r="F73" t="str">
            <v>RO</v>
          </cell>
        </row>
        <row r="74">
          <cell r="B74">
            <v>35311</v>
          </cell>
          <cell r="E74" t="str">
            <v>Schaaf, Wolfgang</v>
          </cell>
          <cell r="F74" t="str">
            <v>RO</v>
          </cell>
        </row>
        <row r="75">
          <cell r="B75">
            <v>66154</v>
          </cell>
          <cell r="E75" t="str">
            <v>Schneider, Martin</v>
          </cell>
          <cell r="F75" t="str">
            <v>RO</v>
          </cell>
        </row>
        <row r="76">
          <cell r="B76">
            <v>61939</v>
          </cell>
          <cell r="E76" t="str">
            <v>Wageck, Annemarie</v>
          </cell>
          <cell r="F76" t="str">
            <v>RO</v>
          </cell>
        </row>
        <row r="77">
          <cell r="B77">
            <v>61938</v>
          </cell>
          <cell r="E77" t="str">
            <v>Wageck, Reinhold</v>
          </cell>
          <cell r="F77" t="str">
            <v>RO</v>
          </cell>
        </row>
        <row r="78">
          <cell r="B78">
            <v>4750</v>
          </cell>
          <cell r="E78" t="str">
            <v>Beierle, Sylvia</v>
          </cell>
          <cell r="F78" t="str">
            <v>WO</v>
          </cell>
        </row>
        <row r="79">
          <cell r="B79">
            <v>17898</v>
          </cell>
          <cell r="E79" t="str">
            <v>Boos, Charlotte</v>
          </cell>
          <cell r="F79" t="str">
            <v>WO</v>
          </cell>
        </row>
        <row r="80">
          <cell r="B80">
            <v>35653</v>
          </cell>
          <cell r="E80" t="str">
            <v>Diehm, Norbert</v>
          </cell>
          <cell r="F80" t="str">
            <v>WO</v>
          </cell>
        </row>
        <row r="81">
          <cell r="B81">
            <v>5346</v>
          </cell>
          <cell r="E81" t="str">
            <v>Eberle, Günther</v>
          </cell>
          <cell r="F81" t="str">
            <v>WO</v>
          </cell>
        </row>
        <row r="82">
          <cell r="B82">
            <v>61383</v>
          </cell>
          <cell r="E82" t="str">
            <v>Rein, Christa</v>
          </cell>
          <cell r="F82" t="str">
            <v>WO</v>
          </cell>
        </row>
        <row r="83">
          <cell r="B83">
            <v>23268</v>
          </cell>
          <cell r="E83" t="str">
            <v>Rein, Hans-Rudolf</v>
          </cell>
          <cell r="F83" t="str">
            <v>WO</v>
          </cell>
        </row>
        <row r="84">
          <cell r="B84">
            <v>29002</v>
          </cell>
          <cell r="E84" t="str">
            <v>Schierding, Charlotte</v>
          </cell>
          <cell r="F84" t="str">
            <v>WO</v>
          </cell>
        </row>
        <row r="85">
          <cell r="B85">
            <v>28564</v>
          </cell>
          <cell r="E85" t="str">
            <v>Wihler, Horst jun.</v>
          </cell>
          <cell r="F85" t="str">
            <v>WO</v>
          </cell>
        </row>
        <row r="86">
          <cell r="B86">
            <v>17899</v>
          </cell>
          <cell r="E86" t="str">
            <v>Wihler, Horst sen.</v>
          </cell>
          <cell r="F86" t="str">
            <v>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82">
      <selection activeCell="B10" sqref="B10"/>
    </sheetView>
  </sheetViews>
  <sheetFormatPr defaultColWidth="11.421875" defaultRowHeight="15"/>
  <cols>
    <col min="1" max="1" width="4.8515625" style="24" customWidth="1"/>
    <col min="2" max="2" width="19.7109375" style="115" customWidth="1"/>
    <col min="3" max="3" width="6.8515625" style="24" customWidth="1"/>
    <col min="4" max="4" width="9.140625" style="24" bestFit="1" customWidth="1"/>
    <col min="5" max="5" width="1.28515625" style="115" customWidth="1"/>
    <col min="6" max="6" width="8.421875" style="18" customWidth="1"/>
    <col min="7" max="7" width="1.28515625" style="115" customWidth="1"/>
    <col min="8" max="11" width="4.00390625" style="24" customWidth="1"/>
    <col min="12" max="13" width="5.7109375" style="24" customWidth="1"/>
    <col min="14" max="14" width="1.28515625" style="115" customWidth="1"/>
    <col min="15" max="18" width="4.00390625" style="24" customWidth="1"/>
    <col min="19" max="20" width="5.7109375" style="24" customWidth="1"/>
    <col min="21" max="21" width="1.28515625" style="115" customWidth="1"/>
    <col min="22" max="25" width="4.00390625" style="24" customWidth="1"/>
    <col min="26" max="27" width="5.7109375" style="24" customWidth="1"/>
    <col min="28" max="28" width="1.28515625" style="115" customWidth="1"/>
    <col min="29" max="32" width="4.00390625" style="115" customWidth="1"/>
    <col min="33" max="34" width="5.7109375" style="115" customWidth="1"/>
    <col min="35" max="16384" width="11.421875" style="115" customWidth="1"/>
  </cols>
  <sheetData>
    <row r="1" spans="1:34" ht="26.25" customHeight="1">
      <c r="A1" s="121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ht="12" thickBot="1"/>
    <row r="3" spans="1:34" s="18" customFormat="1" ht="29.25" customHeight="1" thickBot="1">
      <c r="A3" s="14" t="s">
        <v>0</v>
      </c>
      <c r="B3" s="15" t="s">
        <v>1</v>
      </c>
      <c r="C3" s="16" t="s">
        <v>2</v>
      </c>
      <c r="D3" s="17" t="s">
        <v>3</v>
      </c>
      <c r="F3" s="19" t="s">
        <v>8</v>
      </c>
      <c r="H3" s="233" t="s">
        <v>31</v>
      </c>
      <c r="I3" s="234"/>
      <c r="J3" s="234"/>
      <c r="K3" s="234"/>
      <c r="L3" s="234"/>
      <c r="M3" s="235"/>
      <c r="O3" s="236" t="s">
        <v>32</v>
      </c>
      <c r="P3" s="237"/>
      <c r="Q3" s="237"/>
      <c r="R3" s="237"/>
      <c r="S3" s="237"/>
      <c r="T3" s="238"/>
      <c r="V3" s="239" t="s">
        <v>33</v>
      </c>
      <c r="W3" s="237"/>
      <c r="X3" s="237"/>
      <c r="Y3" s="237"/>
      <c r="Z3" s="237"/>
      <c r="AA3" s="238"/>
      <c r="AC3" s="236" t="s">
        <v>34</v>
      </c>
      <c r="AD3" s="237"/>
      <c r="AE3" s="237"/>
      <c r="AF3" s="237"/>
      <c r="AG3" s="237"/>
      <c r="AH3" s="238"/>
    </row>
    <row r="4" spans="1:34" ht="11.25">
      <c r="A4" s="131"/>
      <c r="B4" s="69"/>
      <c r="C4" s="69"/>
      <c r="D4" s="70"/>
      <c r="F4" s="20"/>
      <c r="H4" s="51"/>
      <c r="I4" s="52"/>
      <c r="J4" s="52"/>
      <c r="K4" s="52"/>
      <c r="L4" s="52"/>
      <c r="M4" s="53"/>
      <c r="O4" s="25"/>
      <c r="P4" s="26"/>
      <c r="Q4" s="26"/>
      <c r="R4" s="26"/>
      <c r="S4" s="26"/>
      <c r="T4" s="27"/>
      <c r="V4" s="25"/>
      <c r="W4" s="26"/>
      <c r="X4" s="26"/>
      <c r="Y4" s="26"/>
      <c r="Z4" s="26"/>
      <c r="AA4" s="27"/>
      <c r="AC4" s="25"/>
      <c r="AD4" s="26"/>
      <c r="AE4" s="26"/>
      <c r="AF4" s="26"/>
      <c r="AG4" s="26"/>
      <c r="AH4" s="27"/>
    </row>
    <row r="5" spans="1:34" ht="15.75">
      <c r="A5" s="132" t="s">
        <v>4</v>
      </c>
      <c r="B5" s="71"/>
      <c r="C5" s="71"/>
      <c r="D5" s="72"/>
      <c r="F5" s="20" t="s">
        <v>9</v>
      </c>
      <c r="H5" s="240" t="s">
        <v>5</v>
      </c>
      <c r="I5" s="243"/>
      <c r="J5" s="243"/>
      <c r="K5" s="244"/>
      <c r="L5" s="52"/>
      <c r="M5" s="53"/>
      <c r="O5" s="240" t="s">
        <v>5</v>
      </c>
      <c r="P5" s="241"/>
      <c r="Q5" s="241"/>
      <c r="R5" s="242"/>
      <c r="S5" s="26"/>
      <c r="T5" s="27"/>
      <c r="V5" s="240" t="s">
        <v>5</v>
      </c>
      <c r="W5" s="241"/>
      <c r="X5" s="241"/>
      <c r="Y5" s="242"/>
      <c r="Z5" s="26"/>
      <c r="AA5" s="27"/>
      <c r="AC5" s="240" t="s">
        <v>5</v>
      </c>
      <c r="AD5" s="241"/>
      <c r="AE5" s="241"/>
      <c r="AF5" s="242"/>
      <c r="AG5" s="26"/>
      <c r="AH5" s="27"/>
    </row>
    <row r="6" spans="1:34" ht="12" thickBot="1">
      <c r="A6" s="73"/>
      <c r="B6" s="74"/>
      <c r="C6" s="74"/>
      <c r="D6" s="75"/>
      <c r="F6" s="32"/>
      <c r="H6" s="28">
        <v>1</v>
      </c>
      <c r="I6" s="29">
        <v>2</v>
      </c>
      <c r="J6" s="29">
        <v>3</v>
      </c>
      <c r="K6" s="29">
        <v>4</v>
      </c>
      <c r="L6" s="29" t="s">
        <v>6</v>
      </c>
      <c r="M6" s="30" t="s">
        <v>7</v>
      </c>
      <c r="O6" s="28">
        <v>1</v>
      </c>
      <c r="P6" s="29">
        <v>2</v>
      </c>
      <c r="Q6" s="29">
        <v>3</v>
      </c>
      <c r="R6" s="29">
        <v>4</v>
      </c>
      <c r="S6" s="155" t="s">
        <v>6</v>
      </c>
      <c r="T6" s="30" t="s">
        <v>7</v>
      </c>
      <c r="V6" s="28">
        <v>1</v>
      </c>
      <c r="W6" s="29">
        <v>2</v>
      </c>
      <c r="X6" s="29">
        <v>3</v>
      </c>
      <c r="Y6" s="29">
        <v>4</v>
      </c>
      <c r="Z6" s="29" t="s">
        <v>6</v>
      </c>
      <c r="AA6" s="30" t="s">
        <v>7</v>
      </c>
      <c r="AC6" s="28">
        <v>1</v>
      </c>
      <c r="AD6" s="29">
        <v>2</v>
      </c>
      <c r="AE6" s="29">
        <v>3</v>
      </c>
      <c r="AF6" s="29">
        <v>4</v>
      </c>
      <c r="AG6" s="29" t="s">
        <v>6</v>
      </c>
      <c r="AH6" s="30" t="s">
        <v>7</v>
      </c>
    </row>
    <row r="7" spans="1:34" ht="15">
      <c r="A7" s="3">
        <v>1</v>
      </c>
      <c r="B7" s="150" t="s">
        <v>70</v>
      </c>
      <c r="C7" s="98" t="s">
        <v>71</v>
      </c>
      <c r="D7" s="156">
        <v>26331</v>
      </c>
      <c r="F7" s="45">
        <v>2</v>
      </c>
      <c r="G7" s="2"/>
      <c r="H7" s="154">
        <v>24</v>
      </c>
      <c r="I7" s="85">
        <v>22</v>
      </c>
      <c r="J7" s="85">
        <v>26</v>
      </c>
      <c r="K7" s="80">
        <v>22</v>
      </c>
      <c r="L7" s="193">
        <v>94</v>
      </c>
      <c r="M7" s="145">
        <v>7</v>
      </c>
      <c r="N7" s="116"/>
      <c r="O7" s="96">
        <v>28</v>
      </c>
      <c r="P7" s="91">
        <v>28</v>
      </c>
      <c r="Q7" s="91">
        <v>30</v>
      </c>
      <c r="R7" s="80"/>
      <c r="S7" s="185">
        <v>86</v>
      </c>
      <c r="T7" s="185">
        <v>2</v>
      </c>
      <c r="U7" s="116"/>
      <c r="V7" s="154">
        <v>22</v>
      </c>
      <c r="W7" s="85">
        <v>20</v>
      </c>
      <c r="X7" s="85">
        <v>21</v>
      </c>
      <c r="Y7" s="80">
        <v>23</v>
      </c>
      <c r="Z7" s="189">
        <v>86</v>
      </c>
      <c r="AA7" s="83">
        <v>0</v>
      </c>
      <c r="AB7" s="117"/>
      <c r="AC7" s="154">
        <v>25</v>
      </c>
      <c r="AD7" s="85">
        <v>28</v>
      </c>
      <c r="AE7" s="85">
        <v>28</v>
      </c>
      <c r="AF7" s="80">
        <v>28</v>
      </c>
      <c r="AG7" s="189">
        <v>109</v>
      </c>
      <c r="AH7" s="189">
        <v>0</v>
      </c>
    </row>
    <row r="8" spans="1:34" ht="15">
      <c r="A8" s="6">
        <v>2</v>
      </c>
      <c r="B8" s="150" t="s">
        <v>67</v>
      </c>
      <c r="C8" s="98" t="s">
        <v>56</v>
      </c>
      <c r="D8" s="22">
        <v>31015</v>
      </c>
      <c r="F8" s="46">
        <v>8</v>
      </c>
      <c r="G8" s="2"/>
      <c r="H8" s="96">
        <v>21</v>
      </c>
      <c r="I8" s="91">
        <v>22</v>
      </c>
      <c r="J8" s="91">
        <v>21</v>
      </c>
      <c r="K8" s="58">
        <v>23</v>
      </c>
      <c r="L8" s="194">
        <v>87</v>
      </c>
      <c r="M8" s="114">
        <v>0</v>
      </c>
      <c r="N8" s="116"/>
      <c r="O8" s="96">
        <v>31</v>
      </c>
      <c r="P8" s="91">
        <v>30</v>
      </c>
      <c r="Q8" s="91">
        <v>28</v>
      </c>
      <c r="R8" s="58"/>
      <c r="S8" s="186">
        <v>89</v>
      </c>
      <c r="T8" s="186">
        <v>5</v>
      </c>
      <c r="U8" s="116"/>
      <c r="V8" s="96">
        <v>24</v>
      </c>
      <c r="W8" s="91">
        <v>23</v>
      </c>
      <c r="X8" s="91">
        <v>21</v>
      </c>
      <c r="Y8" s="58">
        <v>21</v>
      </c>
      <c r="Z8" s="187">
        <v>89</v>
      </c>
      <c r="AA8" s="90">
        <v>3</v>
      </c>
      <c r="AB8" s="117"/>
      <c r="AC8" s="96">
        <v>32</v>
      </c>
      <c r="AD8" s="91">
        <v>30</v>
      </c>
      <c r="AE8" s="91">
        <v>29</v>
      </c>
      <c r="AF8" s="58">
        <v>28</v>
      </c>
      <c r="AG8" s="187">
        <v>119</v>
      </c>
      <c r="AH8" s="187">
        <v>10</v>
      </c>
    </row>
    <row r="9" spans="1:34" ht="15">
      <c r="A9" s="6">
        <v>3</v>
      </c>
      <c r="B9" s="150" t="s">
        <v>72</v>
      </c>
      <c r="C9" s="98" t="s">
        <v>59</v>
      </c>
      <c r="D9" s="22">
        <v>21702</v>
      </c>
      <c r="F9" s="46">
        <v>14</v>
      </c>
      <c r="G9" s="2"/>
      <c r="H9" s="96">
        <v>27</v>
      </c>
      <c r="I9" s="91">
        <v>24</v>
      </c>
      <c r="J9" s="91">
        <v>23</v>
      </c>
      <c r="K9" s="58">
        <v>21</v>
      </c>
      <c r="L9" s="194">
        <v>95</v>
      </c>
      <c r="M9" s="114">
        <v>8</v>
      </c>
      <c r="N9" s="116"/>
      <c r="O9" s="96">
        <v>29</v>
      </c>
      <c r="P9" s="91">
        <v>29</v>
      </c>
      <c r="Q9" s="91">
        <v>26</v>
      </c>
      <c r="R9" s="58"/>
      <c r="S9" s="186">
        <v>84</v>
      </c>
      <c r="T9" s="186">
        <v>0</v>
      </c>
      <c r="U9" s="116"/>
      <c r="V9" s="96">
        <v>23</v>
      </c>
      <c r="W9" s="91">
        <v>23</v>
      </c>
      <c r="X9" s="91">
        <v>22</v>
      </c>
      <c r="Y9" s="58">
        <v>24</v>
      </c>
      <c r="Z9" s="187">
        <v>92</v>
      </c>
      <c r="AA9" s="90">
        <v>6</v>
      </c>
      <c r="AB9" s="117"/>
      <c r="AC9" s="96">
        <v>30</v>
      </c>
      <c r="AD9" s="91">
        <v>30</v>
      </c>
      <c r="AE9" s="91">
        <v>29</v>
      </c>
      <c r="AF9" s="58">
        <v>31</v>
      </c>
      <c r="AG9" s="187">
        <v>120</v>
      </c>
      <c r="AH9" s="187">
        <v>11</v>
      </c>
    </row>
    <row r="10" spans="1:34" ht="15">
      <c r="A10" s="6">
        <v>3</v>
      </c>
      <c r="B10" s="150" t="s">
        <v>68</v>
      </c>
      <c r="C10" s="98" t="s">
        <v>56</v>
      </c>
      <c r="D10" s="22">
        <v>30493</v>
      </c>
      <c r="E10" s="115">
        <v>12</v>
      </c>
      <c r="F10" s="46">
        <v>14</v>
      </c>
      <c r="G10" s="2"/>
      <c r="H10" s="96">
        <v>19</v>
      </c>
      <c r="I10" s="91">
        <v>22</v>
      </c>
      <c r="J10" s="91">
        <v>24</v>
      </c>
      <c r="K10" s="58">
        <v>23</v>
      </c>
      <c r="L10" s="194">
        <v>88</v>
      </c>
      <c r="M10" s="114">
        <v>1</v>
      </c>
      <c r="N10" s="116"/>
      <c r="O10" s="96">
        <v>30</v>
      </c>
      <c r="P10" s="91">
        <v>31</v>
      </c>
      <c r="Q10" s="91">
        <v>33</v>
      </c>
      <c r="R10" s="58"/>
      <c r="S10" s="186">
        <v>94</v>
      </c>
      <c r="T10" s="186">
        <v>10</v>
      </c>
      <c r="U10" s="116"/>
      <c r="V10" s="96">
        <v>31</v>
      </c>
      <c r="W10" s="91">
        <v>26</v>
      </c>
      <c r="X10" s="91">
        <v>24</v>
      </c>
      <c r="Y10" s="58">
        <v>24</v>
      </c>
      <c r="Z10" s="187">
        <v>105</v>
      </c>
      <c r="AA10" s="90">
        <v>19</v>
      </c>
      <c r="AB10" s="117"/>
      <c r="AC10" s="96">
        <v>28</v>
      </c>
      <c r="AD10" s="91">
        <v>31</v>
      </c>
      <c r="AE10" s="91">
        <v>27</v>
      </c>
      <c r="AF10" s="58">
        <v>26</v>
      </c>
      <c r="AG10" s="187">
        <v>112</v>
      </c>
      <c r="AH10" s="187">
        <v>3</v>
      </c>
    </row>
    <row r="11" spans="1:34" ht="15">
      <c r="A11" s="6">
        <v>5</v>
      </c>
      <c r="B11" s="150" t="s">
        <v>158</v>
      </c>
      <c r="C11" s="98" t="s">
        <v>56</v>
      </c>
      <c r="D11" s="22">
        <v>27551</v>
      </c>
      <c r="F11" s="46">
        <v>19</v>
      </c>
      <c r="G11" s="2"/>
      <c r="H11" s="96">
        <v>126</v>
      </c>
      <c r="I11" s="91">
        <v>126</v>
      </c>
      <c r="J11" s="91">
        <v>126</v>
      </c>
      <c r="K11" s="58">
        <v>126</v>
      </c>
      <c r="L11" s="194">
        <v>504</v>
      </c>
      <c r="M11" s="114">
        <v>417</v>
      </c>
      <c r="N11" s="116"/>
      <c r="O11" s="96">
        <v>34</v>
      </c>
      <c r="P11" s="91">
        <v>33</v>
      </c>
      <c r="Q11" s="91">
        <v>29</v>
      </c>
      <c r="R11" s="58"/>
      <c r="S11" s="186">
        <v>96</v>
      </c>
      <c r="T11" s="186">
        <v>12</v>
      </c>
      <c r="U11" s="116"/>
      <c r="V11" s="96">
        <v>25</v>
      </c>
      <c r="W11" s="91">
        <v>22</v>
      </c>
      <c r="X11" s="91">
        <v>21</v>
      </c>
      <c r="Y11" s="58">
        <v>19</v>
      </c>
      <c r="Z11" s="187">
        <v>87</v>
      </c>
      <c r="AA11" s="90">
        <v>1</v>
      </c>
      <c r="AB11" s="117"/>
      <c r="AC11" s="96">
        <v>29</v>
      </c>
      <c r="AD11" s="91">
        <v>27</v>
      </c>
      <c r="AE11" s="91">
        <v>29</v>
      </c>
      <c r="AF11" s="58">
        <v>30</v>
      </c>
      <c r="AG11" s="187">
        <v>115</v>
      </c>
      <c r="AH11" s="187">
        <v>6</v>
      </c>
    </row>
    <row r="12" spans="1:34" ht="15">
      <c r="A12" s="6">
        <v>6</v>
      </c>
      <c r="B12" s="150" t="s">
        <v>103</v>
      </c>
      <c r="C12" s="98" t="s">
        <v>56</v>
      </c>
      <c r="D12" s="22">
        <v>25536</v>
      </c>
      <c r="F12" s="46">
        <v>20</v>
      </c>
      <c r="G12" s="2"/>
      <c r="H12" s="96">
        <v>126</v>
      </c>
      <c r="I12" s="91">
        <v>126</v>
      </c>
      <c r="J12" s="91">
        <v>126</v>
      </c>
      <c r="K12" s="58">
        <v>126</v>
      </c>
      <c r="L12" s="194">
        <v>504</v>
      </c>
      <c r="M12" s="114">
        <v>417</v>
      </c>
      <c r="N12" s="116"/>
      <c r="O12" s="96">
        <v>31</v>
      </c>
      <c r="P12" s="91">
        <v>30</v>
      </c>
      <c r="Q12" s="91">
        <v>29</v>
      </c>
      <c r="R12" s="58"/>
      <c r="S12" s="186">
        <v>90</v>
      </c>
      <c r="T12" s="186">
        <v>6</v>
      </c>
      <c r="U12" s="116"/>
      <c r="V12" s="96">
        <v>22</v>
      </c>
      <c r="W12" s="91">
        <v>25</v>
      </c>
      <c r="X12" s="91">
        <v>24</v>
      </c>
      <c r="Y12" s="58">
        <v>23</v>
      </c>
      <c r="Z12" s="187">
        <v>94</v>
      </c>
      <c r="AA12" s="90">
        <v>8</v>
      </c>
      <c r="AB12" s="117"/>
      <c r="AC12" s="96">
        <v>29</v>
      </c>
      <c r="AD12" s="91">
        <v>31</v>
      </c>
      <c r="AE12" s="91">
        <v>27</v>
      </c>
      <c r="AF12" s="58">
        <v>28</v>
      </c>
      <c r="AG12" s="187">
        <v>115</v>
      </c>
      <c r="AH12" s="187">
        <v>6</v>
      </c>
    </row>
    <row r="13" spans="1:34" ht="15">
      <c r="A13" s="6">
        <v>7</v>
      </c>
      <c r="B13" s="150" t="s">
        <v>73</v>
      </c>
      <c r="C13" s="98" t="s">
        <v>56</v>
      </c>
      <c r="D13" s="22">
        <v>24092</v>
      </c>
      <c r="F13" s="46">
        <v>21</v>
      </c>
      <c r="G13" s="2"/>
      <c r="H13" s="96">
        <v>28</v>
      </c>
      <c r="I13" s="91">
        <v>21</v>
      </c>
      <c r="J13" s="91">
        <v>26</v>
      </c>
      <c r="K13" s="58">
        <v>21</v>
      </c>
      <c r="L13" s="194">
        <v>96</v>
      </c>
      <c r="M13" s="114">
        <v>9</v>
      </c>
      <c r="N13" s="116"/>
      <c r="O13" s="96">
        <v>28</v>
      </c>
      <c r="P13" s="91">
        <v>32</v>
      </c>
      <c r="Q13" s="91">
        <v>28</v>
      </c>
      <c r="R13" s="58"/>
      <c r="S13" s="186">
        <v>88</v>
      </c>
      <c r="T13" s="186">
        <v>4</v>
      </c>
      <c r="U13" s="116"/>
      <c r="V13" s="96">
        <v>23</v>
      </c>
      <c r="W13" s="91">
        <v>27</v>
      </c>
      <c r="X13" s="91">
        <v>22</v>
      </c>
      <c r="Y13" s="58">
        <v>25</v>
      </c>
      <c r="Z13" s="187">
        <v>97</v>
      </c>
      <c r="AA13" s="90">
        <v>11</v>
      </c>
      <c r="AB13" s="117"/>
      <c r="AC13" s="96">
        <v>25</v>
      </c>
      <c r="AD13" s="91">
        <v>30</v>
      </c>
      <c r="AE13" s="91">
        <v>30</v>
      </c>
      <c r="AF13" s="58">
        <v>32</v>
      </c>
      <c r="AG13" s="187">
        <v>117</v>
      </c>
      <c r="AH13" s="187">
        <v>8</v>
      </c>
    </row>
    <row r="14" spans="1:34" ht="15">
      <c r="A14" s="6">
        <v>8</v>
      </c>
      <c r="B14" s="150" t="s">
        <v>76</v>
      </c>
      <c r="C14" s="98" t="s">
        <v>56</v>
      </c>
      <c r="D14" s="22">
        <v>29197</v>
      </c>
      <c r="F14" s="46">
        <v>24</v>
      </c>
      <c r="G14" s="2"/>
      <c r="H14" s="96">
        <v>24</v>
      </c>
      <c r="I14" s="91">
        <v>25</v>
      </c>
      <c r="J14" s="91">
        <v>24</v>
      </c>
      <c r="K14" s="58">
        <v>26</v>
      </c>
      <c r="L14" s="194">
        <v>99</v>
      </c>
      <c r="M14" s="114">
        <v>12</v>
      </c>
      <c r="N14" s="116"/>
      <c r="O14" s="96">
        <v>33</v>
      </c>
      <c r="P14" s="91">
        <v>27</v>
      </c>
      <c r="Q14" s="91">
        <v>26</v>
      </c>
      <c r="R14" s="58"/>
      <c r="S14" s="186">
        <v>86</v>
      </c>
      <c r="T14" s="186">
        <v>2</v>
      </c>
      <c r="U14" s="116"/>
      <c r="V14" s="96">
        <v>23</v>
      </c>
      <c r="W14" s="91">
        <v>26</v>
      </c>
      <c r="X14" s="91">
        <v>29</v>
      </c>
      <c r="Y14" s="58">
        <v>24</v>
      </c>
      <c r="Z14" s="187">
        <v>102</v>
      </c>
      <c r="AA14" s="90">
        <v>16</v>
      </c>
      <c r="AB14" s="117"/>
      <c r="AC14" s="96">
        <v>30</v>
      </c>
      <c r="AD14" s="91">
        <v>31</v>
      </c>
      <c r="AE14" s="91">
        <v>29</v>
      </c>
      <c r="AF14" s="58">
        <v>29</v>
      </c>
      <c r="AG14" s="187">
        <v>119</v>
      </c>
      <c r="AH14" s="187">
        <v>10</v>
      </c>
    </row>
    <row r="15" spans="1:34" ht="15">
      <c r="A15" s="6">
        <v>9</v>
      </c>
      <c r="B15" s="150" t="s">
        <v>69</v>
      </c>
      <c r="C15" s="98" t="s">
        <v>59</v>
      </c>
      <c r="D15" s="22">
        <v>2334</v>
      </c>
      <c r="F15" s="46">
        <v>26</v>
      </c>
      <c r="G15" s="2"/>
      <c r="H15" s="96">
        <v>23</v>
      </c>
      <c r="I15" s="91">
        <v>24</v>
      </c>
      <c r="J15" s="91">
        <v>21</v>
      </c>
      <c r="K15" s="58">
        <v>26</v>
      </c>
      <c r="L15" s="194">
        <v>94</v>
      </c>
      <c r="M15" s="114">
        <v>7</v>
      </c>
      <c r="N15" s="116"/>
      <c r="O15" s="96">
        <v>29</v>
      </c>
      <c r="P15" s="91">
        <v>33</v>
      </c>
      <c r="Q15" s="91">
        <v>31</v>
      </c>
      <c r="R15" s="58"/>
      <c r="S15" s="186">
        <v>93</v>
      </c>
      <c r="T15" s="186">
        <v>9</v>
      </c>
      <c r="U15" s="116"/>
      <c r="V15" s="96">
        <v>27</v>
      </c>
      <c r="W15" s="91">
        <v>19</v>
      </c>
      <c r="X15" s="91">
        <v>26</v>
      </c>
      <c r="Y15" s="58">
        <v>24</v>
      </c>
      <c r="Z15" s="187">
        <v>96</v>
      </c>
      <c r="AA15" s="90">
        <v>10</v>
      </c>
      <c r="AB15" s="117"/>
      <c r="AC15" s="96">
        <v>32</v>
      </c>
      <c r="AD15" s="91">
        <v>28</v>
      </c>
      <c r="AE15" s="91">
        <v>30</v>
      </c>
      <c r="AF15" s="58">
        <v>30</v>
      </c>
      <c r="AG15" s="187">
        <v>120</v>
      </c>
      <c r="AH15" s="187">
        <v>11</v>
      </c>
    </row>
    <row r="16" spans="1:34" ht="15">
      <c r="A16" s="6">
        <v>10</v>
      </c>
      <c r="B16" s="150" t="s">
        <v>74</v>
      </c>
      <c r="C16" s="98" t="s">
        <v>75</v>
      </c>
      <c r="D16" s="22">
        <v>41929</v>
      </c>
      <c r="F16" s="46">
        <v>31</v>
      </c>
      <c r="G16" s="2"/>
      <c r="H16" s="96">
        <v>28</v>
      </c>
      <c r="I16" s="91">
        <v>25</v>
      </c>
      <c r="J16" s="91">
        <v>23</v>
      </c>
      <c r="K16" s="58">
        <v>21</v>
      </c>
      <c r="L16" s="194">
        <v>97</v>
      </c>
      <c r="M16" s="114">
        <v>10</v>
      </c>
      <c r="N16" s="116"/>
      <c r="O16" s="96">
        <v>32</v>
      </c>
      <c r="P16" s="91">
        <v>32</v>
      </c>
      <c r="Q16" s="91">
        <v>34</v>
      </c>
      <c r="R16" s="58"/>
      <c r="S16" s="186">
        <v>98</v>
      </c>
      <c r="T16" s="186">
        <v>14</v>
      </c>
      <c r="U16" s="116"/>
      <c r="V16" s="96">
        <v>24</v>
      </c>
      <c r="W16" s="91">
        <v>21</v>
      </c>
      <c r="X16" s="91">
        <v>24</v>
      </c>
      <c r="Y16" s="58">
        <v>24</v>
      </c>
      <c r="Z16" s="187">
        <v>93</v>
      </c>
      <c r="AA16" s="90">
        <v>7</v>
      </c>
      <c r="AB16" s="117"/>
      <c r="AC16" s="96">
        <v>34</v>
      </c>
      <c r="AD16" s="91">
        <v>34</v>
      </c>
      <c r="AE16" s="91">
        <v>39</v>
      </c>
      <c r="AF16" s="58">
        <v>32</v>
      </c>
      <c r="AG16" s="187">
        <v>139</v>
      </c>
      <c r="AH16" s="187">
        <v>30</v>
      </c>
    </row>
    <row r="17" spans="1:34" ht="15">
      <c r="A17" s="6">
        <v>11</v>
      </c>
      <c r="B17" s="150" t="s">
        <v>78</v>
      </c>
      <c r="C17" s="98" t="s">
        <v>56</v>
      </c>
      <c r="D17" s="58">
        <v>29362</v>
      </c>
      <c r="F17" s="46">
        <v>33</v>
      </c>
      <c r="G17" s="2"/>
      <c r="H17" s="96">
        <v>26</v>
      </c>
      <c r="I17" s="91">
        <v>26</v>
      </c>
      <c r="J17" s="91">
        <v>22</v>
      </c>
      <c r="K17" s="58">
        <v>28</v>
      </c>
      <c r="L17" s="208">
        <v>102</v>
      </c>
      <c r="M17" s="114">
        <v>15</v>
      </c>
      <c r="N17" s="116"/>
      <c r="O17" s="96">
        <v>33</v>
      </c>
      <c r="P17" s="91">
        <v>30</v>
      </c>
      <c r="Q17" s="91">
        <v>31</v>
      </c>
      <c r="R17" s="58"/>
      <c r="S17" s="186">
        <v>94</v>
      </c>
      <c r="T17" s="186">
        <v>10</v>
      </c>
      <c r="U17" s="116"/>
      <c r="V17" s="96">
        <v>26</v>
      </c>
      <c r="W17" s="91">
        <v>24</v>
      </c>
      <c r="X17" s="91">
        <v>24</v>
      </c>
      <c r="Y17" s="58">
        <v>20</v>
      </c>
      <c r="Z17" s="187">
        <v>94</v>
      </c>
      <c r="AA17" s="90">
        <v>8</v>
      </c>
      <c r="AB17" s="117"/>
      <c r="AC17" s="96">
        <v>30</v>
      </c>
      <c r="AD17" s="91">
        <v>34</v>
      </c>
      <c r="AE17" s="91">
        <v>32</v>
      </c>
      <c r="AF17" s="58">
        <v>32</v>
      </c>
      <c r="AG17" s="187">
        <v>128</v>
      </c>
      <c r="AH17" s="187">
        <v>19</v>
      </c>
    </row>
    <row r="18" spans="1:34" ht="15">
      <c r="A18" s="6">
        <v>12</v>
      </c>
      <c r="B18" s="150" t="s">
        <v>86</v>
      </c>
      <c r="C18" s="98" t="s">
        <v>71</v>
      </c>
      <c r="D18" s="22">
        <v>33490</v>
      </c>
      <c r="F18" s="46">
        <v>35</v>
      </c>
      <c r="G18" s="2"/>
      <c r="H18" s="96">
        <v>34</v>
      </c>
      <c r="I18" s="91">
        <v>23</v>
      </c>
      <c r="J18" s="91">
        <v>30</v>
      </c>
      <c r="K18" s="58">
        <v>23</v>
      </c>
      <c r="L18" s="208">
        <v>110</v>
      </c>
      <c r="M18" s="114">
        <v>23</v>
      </c>
      <c r="N18" s="116"/>
      <c r="O18" s="96">
        <v>34</v>
      </c>
      <c r="P18" s="91">
        <v>27</v>
      </c>
      <c r="Q18" s="91">
        <v>31</v>
      </c>
      <c r="R18" s="58"/>
      <c r="S18" s="186">
        <v>92</v>
      </c>
      <c r="T18" s="186">
        <v>8</v>
      </c>
      <c r="U18" s="116"/>
      <c r="V18" s="96">
        <v>22</v>
      </c>
      <c r="W18" s="91">
        <v>24</v>
      </c>
      <c r="X18" s="91">
        <v>23</v>
      </c>
      <c r="Y18" s="58">
        <v>21</v>
      </c>
      <c r="Z18" s="187">
        <v>90</v>
      </c>
      <c r="AA18" s="90">
        <v>4</v>
      </c>
      <c r="AB18" s="117"/>
      <c r="AC18" s="96">
        <v>39</v>
      </c>
      <c r="AD18" s="91">
        <v>29</v>
      </c>
      <c r="AE18" s="91">
        <v>34</v>
      </c>
      <c r="AF18" s="58">
        <v>31</v>
      </c>
      <c r="AG18" s="187">
        <v>133</v>
      </c>
      <c r="AH18" s="187">
        <v>24</v>
      </c>
    </row>
    <row r="19" spans="1:34" ht="15">
      <c r="A19" s="6">
        <v>13</v>
      </c>
      <c r="B19" s="150" t="s">
        <v>81</v>
      </c>
      <c r="C19" s="98" t="s">
        <v>59</v>
      </c>
      <c r="D19" s="22">
        <v>38113</v>
      </c>
      <c r="F19" s="46">
        <v>36</v>
      </c>
      <c r="G19" s="2"/>
      <c r="H19" s="96">
        <v>27</v>
      </c>
      <c r="I19" s="91">
        <v>26</v>
      </c>
      <c r="J19" s="91">
        <v>29</v>
      </c>
      <c r="K19" s="58">
        <v>23</v>
      </c>
      <c r="L19" s="208">
        <v>105</v>
      </c>
      <c r="M19" s="114">
        <v>18</v>
      </c>
      <c r="N19" s="116"/>
      <c r="O19" s="96">
        <v>35</v>
      </c>
      <c r="P19" s="91">
        <v>37</v>
      </c>
      <c r="Q19" s="91">
        <v>36</v>
      </c>
      <c r="R19" s="58"/>
      <c r="S19" s="186">
        <v>108</v>
      </c>
      <c r="T19" s="186">
        <v>24</v>
      </c>
      <c r="U19" s="116"/>
      <c r="V19" s="96">
        <v>21</v>
      </c>
      <c r="W19" s="91">
        <v>24</v>
      </c>
      <c r="X19" s="91">
        <v>25</v>
      </c>
      <c r="Y19" s="58">
        <v>21</v>
      </c>
      <c r="Z19" s="187">
        <v>91</v>
      </c>
      <c r="AA19" s="90">
        <v>5</v>
      </c>
      <c r="AB19" s="117"/>
      <c r="AC19" s="96">
        <v>29</v>
      </c>
      <c r="AD19" s="91">
        <v>31</v>
      </c>
      <c r="AE19" s="91">
        <v>31</v>
      </c>
      <c r="AF19" s="58">
        <v>31</v>
      </c>
      <c r="AG19" s="187">
        <v>122</v>
      </c>
      <c r="AH19" s="187">
        <v>13</v>
      </c>
    </row>
    <row r="20" spans="1:34" ht="15">
      <c r="A20" s="6">
        <v>14</v>
      </c>
      <c r="B20" s="150" t="s">
        <v>84</v>
      </c>
      <c r="C20" s="98" t="s">
        <v>80</v>
      </c>
      <c r="D20" s="22">
        <v>9558</v>
      </c>
      <c r="F20" s="46">
        <v>48</v>
      </c>
      <c r="G20" s="2"/>
      <c r="H20" s="96">
        <v>26</v>
      </c>
      <c r="I20" s="91">
        <v>30</v>
      </c>
      <c r="J20" s="91">
        <v>30</v>
      </c>
      <c r="K20" s="58">
        <v>23</v>
      </c>
      <c r="L20" s="208">
        <v>109</v>
      </c>
      <c r="M20" s="114">
        <v>22</v>
      </c>
      <c r="N20" s="116"/>
      <c r="O20" s="96">
        <v>33</v>
      </c>
      <c r="P20" s="91">
        <v>36</v>
      </c>
      <c r="Q20" s="91">
        <v>28</v>
      </c>
      <c r="R20" s="58"/>
      <c r="S20" s="186">
        <v>97</v>
      </c>
      <c r="T20" s="186">
        <v>13</v>
      </c>
      <c r="U20" s="116"/>
      <c r="V20" s="96">
        <v>21</v>
      </c>
      <c r="W20" s="91">
        <v>28</v>
      </c>
      <c r="X20" s="91">
        <v>28</v>
      </c>
      <c r="Y20" s="58">
        <v>25</v>
      </c>
      <c r="Z20" s="187">
        <v>102</v>
      </c>
      <c r="AA20" s="90">
        <v>16</v>
      </c>
      <c r="AB20" s="117"/>
      <c r="AC20" s="96">
        <v>28</v>
      </c>
      <c r="AD20" s="91">
        <v>34</v>
      </c>
      <c r="AE20" s="91">
        <v>32</v>
      </c>
      <c r="AF20" s="58">
        <v>34</v>
      </c>
      <c r="AG20" s="187">
        <v>128</v>
      </c>
      <c r="AH20" s="187">
        <v>19</v>
      </c>
    </row>
    <row r="21" spans="1:34" ht="15">
      <c r="A21" s="6">
        <v>15</v>
      </c>
      <c r="B21" s="150" t="s">
        <v>90</v>
      </c>
      <c r="C21" s="98" t="s">
        <v>59</v>
      </c>
      <c r="D21" s="22">
        <v>66060</v>
      </c>
      <c r="F21" s="46">
        <v>56</v>
      </c>
      <c r="G21" s="2"/>
      <c r="H21" s="96">
        <v>34</v>
      </c>
      <c r="I21" s="91">
        <v>29</v>
      </c>
      <c r="J21" s="91">
        <v>29</v>
      </c>
      <c r="K21" s="58">
        <v>21</v>
      </c>
      <c r="L21" s="208">
        <v>113</v>
      </c>
      <c r="M21" s="114">
        <v>26</v>
      </c>
      <c r="N21" s="116"/>
      <c r="O21" s="96">
        <v>36</v>
      </c>
      <c r="P21" s="91">
        <v>34</v>
      </c>
      <c r="Q21" s="91">
        <v>36</v>
      </c>
      <c r="R21" s="58"/>
      <c r="S21" s="186">
        <v>106</v>
      </c>
      <c r="T21" s="186">
        <v>22</v>
      </c>
      <c r="U21" s="116"/>
      <c r="V21" s="96">
        <v>24</v>
      </c>
      <c r="W21" s="91">
        <v>26</v>
      </c>
      <c r="X21" s="91">
        <v>29</v>
      </c>
      <c r="Y21" s="58">
        <v>29</v>
      </c>
      <c r="Z21" s="187">
        <v>108</v>
      </c>
      <c r="AA21" s="90">
        <v>22</v>
      </c>
      <c r="AB21" s="117"/>
      <c r="AC21" s="96">
        <v>26</v>
      </c>
      <c r="AD21" s="91">
        <v>32</v>
      </c>
      <c r="AE21" s="91">
        <v>32</v>
      </c>
      <c r="AF21" s="58">
        <v>31</v>
      </c>
      <c r="AG21" s="187">
        <v>121</v>
      </c>
      <c r="AH21" s="187">
        <v>12</v>
      </c>
    </row>
    <row r="22" spans="1:34" ht="15">
      <c r="A22" s="6">
        <v>16</v>
      </c>
      <c r="B22" s="150" t="s">
        <v>85</v>
      </c>
      <c r="C22" s="98" t="s">
        <v>65</v>
      </c>
      <c r="D22" s="22">
        <v>40264</v>
      </c>
      <c r="F22" s="46">
        <v>65</v>
      </c>
      <c r="G22" s="2"/>
      <c r="H22" s="96">
        <v>27</v>
      </c>
      <c r="I22" s="91">
        <v>25</v>
      </c>
      <c r="J22" s="91">
        <v>30</v>
      </c>
      <c r="K22" s="58">
        <v>28</v>
      </c>
      <c r="L22" s="208">
        <v>110</v>
      </c>
      <c r="M22" s="114">
        <v>23</v>
      </c>
      <c r="N22" s="116"/>
      <c r="O22" s="96">
        <v>126</v>
      </c>
      <c r="P22" s="91">
        <v>126</v>
      </c>
      <c r="Q22" s="91">
        <v>126</v>
      </c>
      <c r="R22" s="58"/>
      <c r="S22" s="186">
        <v>378</v>
      </c>
      <c r="T22" s="186">
        <v>294</v>
      </c>
      <c r="U22" s="116"/>
      <c r="V22" s="96">
        <v>29</v>
      </c>
      <c r="W22" s="91">
        <v>25</v>
      </c>
      <c r="X22" s="91">
        <v>25</v>
      </c>
      <c r="Y22" s="58">
        <v>30</v>
      </c>
      <c r="Z22" s="187">
        <v>109</v>
      </c>
      <c r="AA22" s="90">
        <v>23</v>
      </c>
      <c r="AB22" s="117"/>
      <c r="AC22" s="96">
        <v>32</v>
      </c>
      <c r="AD22" s="91">
        <v>31</v>
      </c>
      <c r="AE22" s="91">
        <v>32</v>
      </c>
      <c r="AF22" s="58">
        <v>33</v>
      </c>
      <c r="AG22" s="187">
        <v>128</v>
      </c>
      <c r="AH22" s="187">
        <v>19</v>
      </c>
    </row>
    <row r="23" spans="1:34" ht="15">
      <c r="A23" s="6">
        <v>17</v>
      </c>
      <c r="B23" s="150" t="s">
        <v>100</v>
      </c>
      <c r="C23" s="98" t="s">
        <v>59</v>
      </c>
      <c r="D23" s="22">
        <v>23321</v>
      </c>
      <c r="F23" s="46">
        <v>68</v>
      </c>
      <c r="G23" s="2"/>
      <c r="H23" s="96">
        <v>126</v>
      </c>
      <c r="I23" s="91">
        <v>126</v>
      </c>
      <c r="J23" s="91">
        <v>126</v>
      </c>
      <c r="K23" s="58">
        <v>126</v>
      </c>
      <c r="L23" s="194">
        <v>504</v>
      </c>
      <c r="M23" s="114">
        <v>417</v>
      </c>
      <c r="N23" s="116"/>
      <c r="O23" s="96">
        <v>36</v>
      </c>
      <c r="P23" s="91">
        <v>30</v>
      </c>
      <c r="Q23" s="91">
        <v>31</v>
      </c>
      <c r="R23" s="58"/>
      <c r="S23" s="186">
        <v>97</v>
      </c>
      <c r="T23" s="186">
        <v>13</v>
      </c>
      <c r="U23" s="116"/>
      <c r="V23" s="96">
        <v>31</v>
      </c>
      <c r="W23" s="91">
        <v>31</v>
      </c>
      <c r="X23" s="91">
        <v>29</v>
      </c>
      <c r="Y23" s="58">
        <v>29</v>
      </c>
      <c r="Z23" s="187">
        <v>120</v>
      </c>
      <c r="AA23" s="90">
        <v>34</v>
      </c>
      <c r="AB23" s="117"/>
      <c r="AC23" s="96">
        <v>30</v>
      </c>
      <c r="AD23" s="91">
        <v>31</v>
      </c>
      <c r="AE23" s="91">
        <v>30</v>
      </c>
      <c r="AF23" s="58">
        <v>39</v>
      </c>
      <c r="AG23" s="187">
        <v>130</v>
      </c>
      <c r="AH23" s="187">
        <v>21</v>
      </c>
    </row>
    <row r="24" spans="1:34" ht="15">
      <c r="A24" s="6">
        <v>18</v>
      </c>
      <c r="B24" s="150" t="s">
        <v>79</v>
      </c>
      <c r="C24" s="98" t="s">
        <v>80</v>
      </c>
      <c r="D24" s="22">
        <v>9710</v>
      </c>
      <c r="F24" s="46">
        <v>70</v>
      </c>
      <c r="G24" s="2"/>
      <c r="H24" s="96">
        <v>21</v>
      </c>
      <c r="I24" s="91">
        <v>28</v>
      </c>
      <c r="J24" s="91">
        <v>27</v>
      </c>
      <c r="K24" s="58">
        <v>28</v>
      </c>
      <c r="L24" s="208">
        <v>104</v>
      </c>
      <c r="M24" s="114">
        <v>17</v>
      </c>
      <c r="N24" s="116"/>
      <c r="O24" s="96">
        <v>38</v>
      </c>
      <c r="P24" s="91">
        <v>35</v>
      </c>
      <c r="Q24" s="91">
        <v>36</v>
      </c>
      <c r="R24" s="58"/>
      <c r="S24" s="186">
        <v>109</v>
      </c>
      <c r="T24" s="186">
        <v>25</v>
      </c>
      <c r="U24" s="116"/>
      <c r="V24" s="96">
        <v>34</v>
      </c>
      <c r="W24" s="91">
        <v>27</v>
      </c>
      <c r="X24" s="91">
        <v>26</v>
      </c>
      <c r="Y24" s="58">
        <v>27</v>
      </c>
      <c r="Z24" s="187">
        <v>114</v>
      </c>
      <c r="AA24" s="90">
        <v>28</v>
      </c>
      <c r="AB24" s="117"/>
      <c r="AC24" s="96">
        <v>126</v>
      </c>
      <c r="AD24" s="91">
        <v>126</v>
      </c>
      <c r="AE24" s="91">
        <v>126</v>
      </c>
      <c r="AF24" s="58">
        <v>126</v>
      </c>
      <c r="AG24" s="187">
        <v>504</v>
      </c>
      <c r="AH24" s="187">
        <v>395</v>
      </c>
    </row>
    <row r="25" spans="1:34" ht="15">
      <c r="A25" s="6">
        <v>19</v>
      </c>
      <c r="B25" s="150" t="s">
        <v>88</v>
      </c>
      <c r="C25" s="98" t="s">
        <v>71</v>
      </c>
      <c r="D25" s="22">
        <v>30185</v>
      </c>
      <c r="F25" s="46">
        <v>71</v>
      </c>
      <c r="G25" s="2"/>
      <c r="H25" s="96">
        <v>42</v>
      </c>
      <c r="I25" s="91">
        <v>25</v>
      </c>
      <c r="J25" s="91">
        <v>24</v>
      </c>
      <c r="K25" s="58">
        <v>22</v>
      </c>
      <c r="L25" s="208">
        <v>113</v>
      </c>
      <c r="M25" s="114">
        <v>26</v>
      </c>
      <c r="N25" s="116"/>
      <c r="O25" s="96">
        <v>34</v>
      </c>
      <c r="P25" s="91">
        <v>34</v>
      </c>
      <c r="Q25" s="91">
        <v>36</v>
      </c>
      <c r="R25" s="58"/>
      <c r="S25" s="186">
        <v>104</v>
      </c>
      <c r="T25" s="186">
        <v>20</v>
      </c>
      <c r="U25" s="116"/>
      <c r="V25" s="96">
        <v>24</v>
      </c>
      <c r="W25" s="91">
        <v>22</v>
      </c>
      <c r="X25" s="91">
        <v>31</v>
      </c>
      <c r="Y25" s="58">
        <v>34</v>
      </c>
      <c r="Z25" s="187">
        <v>111</v>
      </c>
      <c r="AA25" s="90">
        <v>25</v>
      </c>
      <c r="AB25" s="117"/>
      <c r="AC25" s="96">
        <v>33</v>
      </c>
      <c r="AD25" s="91">
        <v>39</v>
      </c>
      <c r="AE25" s="91">
        <v>27</v>
      </c>
      <c r="AF25" s="58">
        <v>41</v>
      </c>
      <c r="AG25" s="187">
        <v>140</v>
      </c>
      <c r="AH25" s="187">
        <v>31</v>
      </c>
    </row>
    <row r="26" spans="1:34" ht="15">
      <c r="A26" s="6">
        <v>20</v>
      </c>
      <c r="B26" s="150" t="s">
        <v>93</v>
      </c>
      <c r="C26" s="98" t="s">
        <v>61</v>
      </c>
      <c r="D26" s="22">
        <v>38362</v>
      </c>
      <c r="F26" s="46">
        <v>78</v>
      </c>
      <c r="G26" s="2"/>
      <c r="H26" s="96">
        <v>36</v>
      </c>
      <c r="I26" s="91">
        <v>26</v>
      </c>
      <c r="J26" s="91">
        <v>31</v>
      </c>
      <c r="K26" s="58">
        <v>31</v>
      </c>
      <c r="L26" s="208">
        <v>124</v>
      </c>
      <c r="M26" s="114">
        <v>37</v>
      </c>
      <c r="N26" s="116"/>
      <c r="O26" s="96">
        <v>36</v>
      </c>
      <c r="P26" s="91">
        <v>39</v>
      </c>
      <c r="Q26" s="91">
        <v>37</v>
      </c>
      <c r="R26" s="58"/>
      <c r="S26" s="186">
        <v>112</v>
      </c>
      <c r="T26" s="186">
        <v>28</v>
      </c>
      <c r="U26" s="116"/>
      <c r="V26" s="96">
        <v>27</v>
      </c>
      <c r="W26" s="91">
        <v>26</v>
      </c>
      <c r="X26" s="91">
        <v>30</v>
      </c>
      <c r="Y26" s="58">
        <v>29</v>
      </c>
      <c r="Z26" s="187">
        <v>112</v>
      </c>
      <c r="AA26" s="90">
        <v>26</v>
      </c>
      <c r="AB26" s="117"/>
      <c r="AC26" s="96">
        <v>36</v>
      </c>
      <c r="AD26" s="91">
        <v>33</v>
      </c>
      <c r="AE26" s="91">
        <v>31</v>
      </c>
      <c r="AF26" s="58">
        <v>33</v>
      </c>
      <c r="AG26" s="187">
        <v>133</v>
      </c>
      <c r="AH26" s="187">
        <v>24</v>
      </c>
    </row>
    <row r="27" spans="1:34" ht="15">
      <c r="A27" s="6">
        <v>21</v>
      </c>
      <c r="B27" s="150" t="s">
        <v>99</v>
      </c>
      <c r="C27" s="98" t="s">
        <v>56</v>
      </c>
      <c r="D27" s="22">
        <v>66158</v>
      </c>
      <c r="F27" s="46">
        <v>113</v>
      </c>
      <c r="G27" s="2"/>
      <c r="H27" s="96">
        <v>126</v>
      </c>
      <c r="I27" s="91">
        <v>126</v>
      </c>
      <c r="J27" s="91">
        <v>126</v>
      </c>
      <c r="K27" s="58">
        <v>126</v>
      </c>
      <c r="L27" s="194">
        <v>504</v>
      </c>
      <c r="M27" s="114">
        <v>417</v>
      </c>
      <c r="N27" s="116"/>
      <c r="O27" s="96">
        <v>43</v>
      </c>
      <c r="P27" s="91">
        <v>41</v>
      </c>
      <c r="Q27" s="91">
        <v>39</v>
      </c>
      <c r="R27" s="58"/>
      <c r="S27" s="186">
        <v>123</v>
      </c>
      <c r="T27" s="186">
        <v>39</v>
      </c>
      <c r="U27" s="116"/>
      <c r="V27" s="96">
        <v>28</v>
      </c>
      <c r="W27" s="91">
        <v>26</v>
      </c>
      <c r="X27" s="91">
        <v>32</v>
      </c>
      <c r="Y27" s="58">
        <v>24</v>
      </c>
      <c r="Z27" s="187">
        <v>110</v>
      </c>
      <c r="AA27" s="90">
        <v>24</v>
      </c>
      <c r="AB27" s="117"/>
      <c r="AC27" s="96">
        <v>39</v>
      </c>
      <c r="AD27" s="91">
        <v>37</v>
      </c>
      <c r="AE27" s="91">
        <v>37</v>
      </c>
      <c r="AF27" s="58">
        <v>46</v>
      </c>
      <c r="AG27" s="187">
        <v>159</v>
      </c>
      <c r="AH27" s="187">
        <v>50</v>
      </c>
    </row>
    <row r="28" spans="1:34" ht="15">
      <c r="A28" s="6">
        <v>22</v>
      </c>
      <c r="B28" s="150" t="s">
        <v>139</v>
      </c>
      <c r="C28" s="98" t="s">
        <v>65</v>
      </c>
      <c r="D28" s="58">
        <v>20044</v>
      </c>
      <c r="F28" s="46">
        <v>205</v>
      </c>
      <c r="G28" s="2"/>
      <c r="H28" s="96">
        <v>126</v>
      </c>
      <c r="I28" s="91">
        <v>126</v>
      </c>
      <c r="J28" s="91">
        <v>126</v>
      </c>
      <c r="K28" s="58">
        <v>126</v>
      </c>
      <c r="L28" s="195">
        <v>504</v>
      </c>
      <c r="M28" s="182">
        <v>417</v>
      </c>
      <c r="N28" s="116"/>
      <c r="O28" s="96">
        <v>42</v>
      </c>
      <c r="P28" s="91">
        <v>49</v>
      </c>
      <c r="Q28" s="91">
        <v>47</v>
      </c>
      <c r="R28" s="58"/>
      <c r="S28" s="186">
        <v>138</v>
      </c>
      <c r="T28" s="186">
        <v>54</v>
      </c>
      <c r="U28" s="116"/>
      <c r="V28" s="96">
        <v>38</v>
      </c>
      <c r="W28" s="91">
        <v>45</v>
      </c>
      <c r="X28" s="91">
        <v>46</v>
      </c>
      <c r="Y28" s="58">
        <v>48</v>
      </c>
      <c r="Z28" s="187">
        <v>177</v>
      </c>
      <c r="AA28" s="90">
        <v>91</v>
      </c>
      <c r="AB28" s="117"/>
      <c r="AC28" s="96">
        <v>44</v>
      </c>
      <c r="AD28" s="91">
        <v>40</v>
      </c>
      <c r="AE28" s="91">
        <v>43</v>
      </c>
      <c r="AF28" s="58">
        <v>42</v>
      </c>
      <c r="AG28" s="187">
        <v>169</v>
      </c>
      <c r="AH28" s="187">
        <v>60</v>
      </c>
    </row>
    <row r="29" spans="1:34" ht="15">
      <c r="A29" s="6" t="s">
        <v>167</v>
      </c>
      <c r="B29" s="150" t="s">
        <v>89</v>
      </c>
      <c r="C29" s="98" t="s">
        <v>71</v>
      </c>
      <c r="D29" s="22">
        <v>50463</v>
      </c>
      <c r="F29" s="46">
        <v>449</v>
      </c>
      <c r="G29" s="2"/>
      <c r="H29" s="96">
        <v>29</v>
      </c>
      <c r="I29" s="91">
        <v>29</v>
      </c>
      <c r="J29" s="91">
        <v>30</v>
      </c>
      <c r="K29" s="58">
        <v>25</v>
      </c>
      <c r="L29" s="228">
        <v>113</v>
      </c>
      <c r="M29" s="182">
        <v>26</v>
      </c>
      <c r="N29" s="116"/>
      <c r="O29" s="96">
        <v>38</v>
      </c>
      <c r="P29" s="91">
        <v>39</v>
      </c>
      <c r="Q29" s="91">
        <v>35</v>
      </c>
      <c r="R29" s="58"/>
      <c r="S29" s="186">
        <v>112</v>
      </c>
      <c r="T29" s="186">
        <v>28</v>
      </c>
      <c r="U29" s="116"/>
      <c r="V29" s="96">
        <v>126</v>
      </c>
      <c r="W29" s="91">
        <v>126</v>
      </c>
      <c r="X29" s="91">
        <v>126</v>
      </c>
      <c r="Y29" s="58">
        <v>126</v>
      </c>
      <c r="Z29" s="187">
        <v>504</v>
      </c>
      <c r="AA29" s="90">
        <v>418</v>
      </c>
      <c r="AB29" s="117"/>
      <c r="AC29" s="96">
        <v>126</v>
      </c>
      <c r="AD29" s="91">
        <v>126</v>
      </c>
      <c r="AE29" s="91">
        <v>126</v>
      </c>
      <c r="AF29" s="58">
        <v>126</v>
      </c>
      <c r="AG29" s="187">
        <v>504</v>
      </c>
      <c r="AH29" s="187">
        <v>395</v>
      </c>
    </row>
    <row r="30" spans="1:34" ht="15" customHeight="1" thickBot="1">
      <c r="A30" s="9"/>
      <c r="B30" s="120"/>
      <c r="C30" s="11"/>
      <c r="D30" s="184"/>
      <c r="F30" s="47"/>
      <c r="G30" s="2"/>
      <c r="H30" s="101"/>
      <c r="I30" s="102"/>
      <c r="J30" s="102"/>
      <c r="K30" s="146"/>
      <c r="L30" s="197"/>
      <c r="M30" s="113"/>
      <c r="N30" s="203"/>
      <c r="O30" s="101"/>
      <c r="P30" s="102"/>
      <c r="Q30" s="102"/>
      <c r="R30" s="146"/>
      <c r="S30" s="197"/>
      <c r="T30" s="104"/>
      <c r="U30" s="117"/>
      <c r="V30" s="105"/>
      <c r="W30" s="106"/>
      <c r="X30" s="106"/>
      <c r="Y30" s="106"/>
      <c r="Z30" s="107"/>
      <c r="AA30" s="108"/>
      <c r="AB30" s="117"/>
      <c r="AC30" s="105"/>
      <c r="AD30" s="106"/>
      <c r="AE30" s="106"/>
      <c r="AF30" s="106"/>
      <c r="AG30" s="109"/>
      <c r="AH30" s="108"/>
    </row>
    <row r="31" spans="1:34" ht="15" customHeight="1" thickBot="1">
      <c r="A31" s="13"/>
      <c r="B31" s="133"/>
      <c r="C31" s="13"/>
      <c r="D31" s="13"/>
      <c r="F31" s="40"/>
      <c r="G31" s="2"/>
      <c r="H31" s="54"/>
      <c r="I31" s="54"/>
      <c r="J31" s="54"/>
      <c r="K31" s="54"/>
      <c r="L31" s="54"/>
      <c r="M31" s="130"/>
      <c r="N31" s="116"/>
      <c r="O31" s="54"/>
      <c r="P31" s="54"/>
      <c r="Q31" s="54"/>
      <c r="R31" s="54"/>
      <c r="S31" s="54"/>
      <c r="T31" s="54"/>
      <c r="U31" s="117"/>
      <c r="V31" s="134"/>
      <c r="W31" s="134"/>
      <c r="X31" s="134"/>
      <c r="Y31" s="134"/>
      <c r="Z31" s="134"/>
      <c r="AA31" s="134"/>
      <c r="AB31" s="117"/>
      <c r="AC31" s="134"/>
      <c r="AD31" s="134"/>
      <c r="AE31" s="134"/>
      <c r="AF31" s="134"/>
      <c r="AG31" s="134"/>
      <c r="AH31" s="134"/>
    </row>
    <row r="32" spans="1:34" s="18" customFormat="1" ht="29.25" customHeight="1" thickBot="1">
      <c r="A32" s="14" t="s">
        <v>0</v>
      </c>
      <c r="B32" s="15" t="s">
        <v>1</v>
      </c>
      <c r="C32" s="16" t="s">
        <v>2</v>
      </c>
      <c r="D32" s="17" t="s">
        <v>3</v>
      </c>
      <c r="F32" s="19" t="s">
        <v>8</v>
      </c>
      <c r="H32" s="233" t="s">
        <v>31</v>
      </c>
      <c r="I32" s="245"/>
      <c r="J32" s="245"/>
      <c r="K32" s="245"/>
      <c r="L32" s="245"/>
      <c r="M32" s="246"/>
      <c r="O32" s="236" t="s">
        <v>32</v>
      </c>
      <c r="P32" s="237"/>
      <c r="Q32" s="237"/>
      <c r="R32" s="237"/>
      <c r="S32" s="237"/>
      <c r="T32" s="238"/>
      <c r="V32" s="239" t="s">
        <v>33</v>
      </c>
      <c r="W32" s="237"/>
      <c r="X32" s="237"/>
      <c r="Y32" s="237"/>
      <c r="Z32" s="237"/>
      <c r="AA32" s="238"/>
      <c r="AC32" s="236" t="s">
        <v>34</v>
      </c>
      <c r="AD32" s="237"/>
      <c r="AE32" s="237"/>
      <c r="AF32" s="237"/>
      <c r="AG32" s="237"/>
      <c r="AH32" s="238"/>
    </row>
    <row r="33" spans="1:34" ht="11.25">
      <c r="A33" s="131"/>
      <c r="B33" s="69"/>
      <c r="C33" s="69"/>
      <c r="D33" s="70"/>
      <c r="F33" s="20"/>
      <c r="H33" s="51"/>
      <c r="I33" s="52"/>
      <c r="J33" s="52"/>
      <c r="K33" s="52"/>
      <c r="L33" s="52"/>
      <c r="M33" s="53"/>
      <c r="O33" s="25"/>
      <c r="P33" s="26"/>
      <c r="Q33" s="26"/>
      <c r="R33" s="26"/>
      <c r="S33" s="26"/>
      <c r="T33" s="27"/>
      <c r="V33" s="25"/>
      <c r="W33" s="26"/>
      <c r="X33" s="26"/>
      <c r="Y33" s="26"/>
      <c r="Z33" s="26"/>
      <c r="AA33" s="27"/>
      <c r="AC33" s="25"/>
      <c r="AD33" s="26"/>
      <c r="AE33" s="26"/>
      <c r="AF33" s="26"/>
      <c r="AG33" s="26"/>
      <c r="AH33" s="27"/>
    </row>
    <row r="34" spans="1:34" ht="15.75">
      <c r="A34" s="132" t="s">
        <v>13</v>
      </c>
      <c r="B34" s="71"/>
      <c r="C34" s="71"/>
      <c r="D34" s="72"/>
      <c r="F34" s="20" t="s">
        <v>9</v>
      </c>
      <c r="H34" s="240" t="s">
        <v>5</v>
      </c>
      <c r="I34" s="243"/>
      <c r="J34" s="243"/>
      <c r="K34" s="244"/>
      <c r="L34" s="52"/>
      <c r="M34" s="53"/>
      <c r="O34" s="240" t="s">
        <v>5</v>
      </c>
      <c r="P34" s="241"/>
      <c r="Q34" s="241"/>
      <c r="R34" s="242"/>
      <c r="S34" s="26"/>
      <c r="T34" s="27"/>
      <c r="V34" s="240" t="s">
        <v>5</v>
      </c>
      <c r="W34" s="241"/>
      <c r="X34" s="241"/>
      <c r="Y34" s="242"/>
      <c r="Z34" s="26"/>
      <c r="AA34" s="27"/>
      <c r="AC34" s="240" t="s">
        <v>5</v>
      </c>
      <c r="AD34" s="241"/>
      <c r="AE34" s="241"/>
      <c r="AF34" s="242"/>
      <c r="AG34" s="26"/>
      <c r="AH34" s="27"/>
    </row>
    <row r="35" spans="1:34" ht="12" thickBot="1">
      <c r="A35" s="73"/>
      <c r="B35" s="74"/>
      <c r="C35" s="74"/>
      <c r="D35" s="75"/>
      <c r="F35" s="32"/>
      <c r="H35" s="28">
        <v>1</v>
      </c>
      <c r="I35" s="29">
        <v>2</v>
      </c>
      <c r="J35" s="29">
        <v>3</v>
      </c>
      <c r="K35" s="29">
        <v>4</v>
      </c>
      <c r="L35" s="29" t="s">
        <v>6</v>
      </c>
      <c r="M35" s="30" t="s">
        <v>7</v>
      </c>
      <c r="O35" s="28">
        <v>1</v>
      </c>
      <c r="P35" s="29">
        <v>2</v>
      </c>
      <c r="Q35" s="29">
        <v>3</v>
      </c>
      <c r="R35" s="29">
        <v>4</v>
      </c>
      <c r="S35" s="29" t="s">
        <v>6</v>
      </c>
      <c r="T35" s="30" t="s">
        <v>7</v>
      </c>
      <c r="V35" s="28">
        <v>1</v>
      </c>
      <c r="W35" s="29">
        <v>2</v>
      </c>
      <c r="X35" s="29">
        <v>3</v>
      </c>
      <c r="Y35" s="29">
        <v>4</v>
      </c>
      <c r="Z35" s="29" t="s">
        <v>6</v>
      </c>
      <c r="AA35" s="30" t="s">
        <v>7</v>
      </c>
      <c r="AC35" s="28">
        <v>1</v>
      </c>
      <c r="AD35" s="29">
        <v>2</v>
      </c>
      <c r="AE35" s="29">
        <v>3</v>
      </c>
      <c r="AF35" s="29">
        <v>4</v>
      </c>
      <c r="AG35" s="29" t="s">
        <v>6</v>
      </c>
      <c r="AH35" s="30" t="s">
        <v>7</v>
      </c>
    </row>
    <row r="36" spans="1:34" ht="15">
      <c r="A36" s="3">
        <v>1</v>
      </c>
      <c r="B36" s="150" t="s">
        <v>120</v>
      </c>
      <c r="C36" s="98" t="s">
        <v>59</v>
      </c>
      <c r="D36" s="156">
        <v>26349</v>
      </c>
      <c r="E36" s="115">
        <v>12</v>
      </c>
      <c r="F36" s="46">
        <v>6</v>
      </c>
      <c r="G36" s="2"/>
      <c r="H36" s="96">
        <v>22</v>
      </c>
      <c r="I36" s="91">
        <v>24</v>
      </c>
      <c r="J36" s="91">
        <v>25</v>
      </c>
      <c r="K36" s="188">
        <v>20</v>
      </c>
      <c r="L36" s="82">
        <v>91</v>
      </c>
      <c r="M36" s="78">
        <v>1</v>
      </c>
      <c r="N36" s="116"/>
      <c r="O36" s="96">
        <v>33</v>
      </c>
      <c r="P36" s="91">
        <v>30</v>
      </c>
      <c r="Q36" s="91">
        <v>29</v>
      </c>
      <c r="R36" s="80"/>
      <c r="S36" s="185">
        <v>92</v>
      </c>
      <c r="T36" s="185">
        <v>5</v>
      </c>
      <c r="U36" s="116"/>
      <c r="V36" s="96">
        <v>19</v>
      </c>
      <c r="W36" s="91">
        <v>21</v>
      </c>
      <c r="X36" s="91">
        <v>22</v>
      </c>
      <c r="Y36" s="58">
        <v>22</v>
      </c>
      <c r="Z36" s="187">
        <v>84</v>
      </c>
      <c r="AA36" s="170">
        <v>0</v>
      </c>
      <c r="AB36" s="117"/>
      <c r="AC36" s="96">
        <v>33</v>
      </c>
      <c r="AD36" s="91">
        <v>32</v>
      </c>
      <c r="AE36" s="91">
        <v>34</v>
      </c>
      <c r="AF36" s="58">
        <v>36</v>
      </c>
      <c r="AG36" s="187">
        <v>135</v>
      </c>
      <c r="AH36" s="189">
        <v>17</v>
      </c>
    </row>
    <row r="37" spans="1:34" ht="15">
      <c r="A37" s="6">
        <v>2</v>
      </c>
      <c r="B37" s="150" t="s">
        <v>121</v>
      </c>
      <c r="C37" s="98" t="s">
        <v>71</v>
      </c>
      <c r="D37" s="22">
        <v>23183</v>
      </c>
      <c r="F37" s="46">
        <v>10</v>
      </c>
      <c r="G37" s="2"/>
      <c r="H37" s="96">
        <v>24</v>
      </c>
      <c r="I37" s="91">
        <v>24</v>
      </c>
      <c r="J37" s="91">
        <v>24</v>
      </c>
      <c r="K37" s="183">
        <v>22</v>
      </c>
      <c r="L37" s="95">
        <v>94</v>
      </c>
      <c r="M37" s="170">
        <v>4</v>
      </c>
      <c r="N37" s="116"/>
      <c r="O37" s="96">
        <v>36</v>
      </c>
      <c r="P37" s="91">
        <v>31</v>
      </c>
      <c r="Q37" s="91">
        <v>22</v>
      </c>
      <c r="R37" s="58"/>
      <c r="S37" s="186">
        <v>89</v>
      </c>
      <c r="T37" s="186">
        <v>2</v>
      </c>
      <c r="U37" s="116"/>
      <c r="V37" s="96">
        <v>23</v>
      </c>
      <c r="W37" s="91">
        <v>21</v>
      </c>
      <c r="X37" s="91">
        <v>21</v>
      </c>
      <c r="Y37" s="58">
        <v>23</v>
      </c>
      <c r="Z37" s="187">
        <v>88</v>
      </c>
      <c r="AA37" s="170">
        <v>4</v>
      </c>
      <c r="AB37" s="117"/>
      <c r="AC37" s="96">
        <v>31</v>
      </c>
      <c r="AD37" s="91">
        <v>30</v>
      </c>
      <c r="AE37" s="91">
        <v>37</v>
      </c>
      <c r="AF37" s="58">
        <v>36</v>
      </c>
      <c r="AG37" s="187">
        <v>134</v>
      </c>
      <c r="AH37" s="187">
        <v>16</v>
      </c>
    </row>
    <row r="38" spans="1:34" ht="15">
      <c r="A38" s="6">
        <v>3</v>
      </c>
      <c r="B38" s="150" t="s">
        <v>122</v>
      </c>
      <c r="C38" s="98" t="s">
        <v>65</v>
      </c>
      <c r="D38" s="22">
        <v>155</v>
      </c>
      <c r="F38" s="46">
        <v>11</v>
      </c>
      <c r="G38" s="2"/>
      <c r="H38" s="96">
        <v>24</v>
      </c>
      <c r="I38" s="91">
        <v>24</v>
      </c>
      <c r="J38" s="91">
        <v>25</v>
      </c>
      <c r="K38" s="183">
        <v>24</v>
      </c>
      <c r="L38" s="95">
        <v>97</v>
      </c>
      <c r="M38" s="170">
        <v>7</v>
      </c>
      <c r="N38" s="116"/>
      <c r="O38" s="96">
        <v>32</v>
      </c>
      <c r="P38" s="91">
        <v>31</v>
      </c>
      <c r="Q38" s="91">
        <v>28</v>
      </c>
      <c r="R38" s="58"/>
      <c r="S38" s="186">
        <v>91</v>
      </c>
      <c r="T38" s="186">
        <v>4</v>
      </c>
      <c r="U38" s="116"/>
      <c r="V38" s="96">
        <v>32</v>
      </c>
      <c r="W38" s="91">
        <v>23</v>
      </c>
      <c r="X38" s="91">
        <v>24</v>
      </c>
      <c r="Y38" s="58">
        <v>26</v>
      </c>
      <c r="Z38" s="187">
        <v>105</v>
      </c>
      <c r="AA38" s="170">
        <v>21</v>
      </c>
      <c r="AB38" s="117"/>
      <c r="AC38" s="96">
        <v>30</v>
      </c>
      <c r="AD38" s="91">
        <v>27</v>
      </c>
      <c r="AE38" s="91">
        <v>27</v>
      </c>
      <c r="AF38" s="58">
        <v>34</v>
      </c>
      <c r="AG38" s="187">
        <v>118</v>
      </c>
      <c r="AH38" s="187">
        <v>0</v>
      </c>
    </row>
    <row r="39" spans="1:34" ht="15">
      <c r="A39" s="6">
        <v>4</v>
      </c>
      <c r="B39" s="150" t="s">
        <v>119</v>
      </c>
      <c r="C39" s="98" t="s">
        <v>71</v>
      </c>
      <c r="D39" s="22">
        <v>5100</v>
      </c>
      <c r="F39" s="46">
        <v>14</v>
      </c>
      <c r="G39" s="2"/>
      <c r="H39" s="96">
        <v>22</v>
      </c>
      <c r="I39" s="91">
        <v>22</v>
      </c>
      <c r="J39" s="91">
        <v>24</v>
      </c>
      <c r="K39" s="183">
        <v>22</v>
      </c>
      <c r="L39" s="95">
        <v>90</v>
      </c>
      <c r="M39" s="170">
        <v>0</v>
      </c>
      <c r="N39" s="116"/>
      <c r="O39" s="96">
        <v>29</v>
      </c>
      <c r="P39" s="91">
        <v>29</v>
      </c>
      <c r="Q39" s="91">
        <v>29</v>
      </c>
      <c r="R39" s="58"/>
      <c r="S39" s="186">
        <v>87</v>
      </c>
      <c r="T39" s="186">
        <v>0</v>
      </c>
      <c r="U39" s="116"/>
      <c r="V39" s="96">
        <v>22</v>
      </c>
      <c r="W39" s="91">
        <v>27</v>
      </c>
      <c r="X39" s="91">
        <v>25</v>
      </c>
      <c r="Y39" s="58">
        <v>24</v>
      </c>
      <c r="Z39" s="187">
        <v>98</v>
      </c>
      <c r="AA39" s="170">
        <v>14</v>
      </c>
      <c r="AB39" s="117"/>
      <c r="AC39" s="96">
        <v>126</v>
      </c>
      <c r="AD39" s="91">
        <v>126</v>
      </c>
      <c r="AE39" s="91">
        <v>126</v>
      </c>
      <c r="AF39" s="58">
        <v>126</v>
      </c>
      <c r="AG39" s="187">
        <v>504</v>
      </c>
      <c r="AH39" s="187">
        <v>386</v>
      </c>
    </row>
    <row r="40" spans="1:34" ht="15">
      <c r="A40" s="6">
        <v>5</v>
      </c>
      <c r="B40" s="150" t="s">
        <v>125</v>
      </c>
      <c r="C40" s="98" t="s">
        <v>65</v>
      </c>
      <c r="D40" s="22">
        <v>43821</v>
      </c>
      <c r="F40" s="46">
        <v>26</v>
      </c>
      <c r="G40" s="2"/>
      <c r="H40" s="96">
        <v>23</v>
      </c>
      <c r="I40" s="91">
        <v>24</v>
      </c>
      <c r="J40" s="91">
        <v>28</v>
      </c>
      <c r="K40" s="183">
        <v>25</v>
      </c>
      <c r="L40" s="95">
        <v>100</v>
      </c>
      <c r="M40" s="170">
        <v>10</v>
      </c>
      <c r="N40" s="116"/>
      <c r="O40" s="96">
        <v>28</v>
      </c>
      <c r="P40" s="91">
        <v>36</v>
      </c>
      <c r="Q40" s="91">
        <v>31</v>
      </c>
      <c r="R40" s="58"/>
      <c r="S40" s="186">
        <v>95</v>
      </c>
      <c r="T40" s="186">
        <v>8</v>
      </c>
      <c r="U40" s="116"/>
      <c r="V40" s="96">
        <v>28</v>
      </c>
      <c r="W40" s="91">
        <v>24</v>
      </c>
      <c r="X40" s="91">
        <v>29</v>
      </c>
      <c r="Y40" s="58">
        <v>32</v>
      </c>
      <c r="Z40" s="187">
        <v>113</v>
      </c>
      <c r="AA40" s="170">
        <v>29</v>
      </c>
      <c r="AB40" s="117"/>
      <c r="AC40" s="96">
        <v>34</v>
      </c>
      <c r="AD40" s="91">
        <v>30</v>
      </c>
      <c r="AE40" s="91">
        <v>34</v>
      </c>
      <c r="AF40" s="58">
        <v>28</v>
      </c>
      <c r="AG40" s="187">
        <v>126</v>
      </c>
      <c r="AH40" s="187">
        <v>8</v>
      </c>
    </row>
    <row r="41" spans="1:34" ht="15">
      <c r="A41" s="6">
        <v>6</v>
      </c>
      <c r="B41" s="150" t="s">
        <v>123</v>
      </c>
      <c r="C41" s="98" t="s">
        <v>59</v>
      </c>
      <c r="D41" s="22">
        <v>456</v>
      </c>
      <c r="F41" s="46">
        <v>34</v>
      </c>
      <c r="G41" s="2"/>
      <c r="H41" s="96">
        <v>21</v>
      </c>
      <c r="I41" s="91">
        <v>27</v>
      </c>
      <c r="J41" s="91">
        <v>28</v>
      </c>
      <c r="K41" s="183">
        <v>22</v>
      </c>
      <c r="L41" s="95">
        <v>98</v>
      </c>
      <c r="M41" s="170">
        <v>8</v>
      </c>
      <c r="N41" s="116"/>
      <c r="O41" s="96">
        <v>33</v>
      </c>
      <c r="P41" s="91">
        <v>32</v>
      </c>
      <c r="Q41" s="91">
        <v>31</v>
      </c>
      <c r="R41" s="58"/>
      <c r="S41" s="186">
        <v>96</v>
      </c>
      <c r="T41" s="186">
        <v>9</v>
      </c>
      <c r="U41" s="116"/>
      <c r="V41" s="96">
        <v>28</v>
      </c>
      <c r="W41" s="91">
        <v>26</v>
      </c>
      <c r="X41" s="91">
        <v>22</v>
      </c>
      <c r="Y41" s="58">
        <v>25</v>
      </c>
      <c r="Z41" s="187">
        <v>101</v>
      </c>
      <c r="AA41" s="170">
        <v>17</v>
      </c>
      <c r="AB41" s="117"/>
      <c r="AC41" s="96">
        <v>33</v>
      </c>
      <c r="AD41" s="91">
        <v>36</v>
      </c>
      <c r="AE41" s="91">
        <v>30</v>
      </c>
      <c r="AF41" s="58">
        <v>36</v>
      </c>
      <c r="AG41" s="187">
        <v>135</v>
      </c>
      <c r="AH41" s="187">
        <v>17</v>
      </c>
    </row>
    <row r="42" spans="1:34" ht="15">
      <c r="A42" s="6">
        <v>7</v>
      </c>
      <c r="B42" s="150" t="s">
        <v>130</v>
      </c>
      <c r="C42" s="98" t="s">
        <v>65</v>
      </c>
      <c r="D42" s="22">
        <v>63137</v>
      </c>
      <c r="F42" s="46">
        <v>41</v>
      </c>
      <c r="G42" s="2"/>
      <c r="H42" s="96">
        <v>27</v>
      </c>
      <c r="I42" s="91">
        <v>33</v>
      </c>
      <c r="J42" s="91">
        <v>31</v>
      </c>
      <c r="K42" s="183">
        <v>27</v>
      </c>
      <c r="L42" s="95">
        <v>118</v>
      </c>
      <c r="M42" s="170">
        <v>28</v>
      </c>
      <c r="N42" s="116"/>
      <c r="O42" s="96">
        <v>31</v>
      </c>
      <c r="P42" s="91">
        <v>32</v>
      </c>
      <c r="Q42" s="91">
        <v>26</v>
      </c>
      <c r="R42" s="58"/>
      <c r="S42" s="186">
        <v>89</v>
      </c>
      <c r="T42" s="186">
        <v>2</v>
      </c>
      <c r="U42" s="116"/>
      <c r="V42" s="96">
        <v>25</v>
      </c>
      <c r="W42" s="91">
        <v>27</v>
      </c>
      <c r="X42" s="91">
        <v>37</v>
      </c>
      <c r="Y42" s="58">
        <v>23</v>
      </c>
      <c r="Z42" s="187">
        <v>112</v>
      </c>
      <c r="AA42" s="170">
        <v>28</v>
      </c>
      <c r="AB42" s="117"/>
      <c r="AC42" s="96">
        <v>36</v>
      </c>
      <c r="AD42" s="91">
        <v>27</v>
      </c>
      <c r="AE42" s="91">
        <v>35</v>
      </c>
      <c r="AF42" s="58">
        <v>31</v>
      </c>
      <c r="AG42" s="187">
        <v>129</v>
      </c>
      <c r="AH42" s="187">
        <v>11</v>
      </c>
    </row>
    <row r="43" spans="1:34" ht="15">
      <c r="A43" s="6">
        <v>8</v>
      </c>
      <c r="B43" s="150" t="s">
        <v>124</v>
      </c>
      <c r="C43" s="98" t="s">
        <v>59</v>
      </c>
      <c r="D43" s="22">
        <v>17470</v>
      </c>
      <c r="F43" s="46">
        <v>54</v>
      </c>
      <c r="G43" s="2"/>
      <c r="H43" s="96">
        <v>23</v>
      </c>
      <c r="I43" s="91">
        <v>22</v>
      </c>
      <c r="J43" s="91">
        <v>28</v>
      </c>
      <c r="K43" s="183">
        <v>25</v>
      </c>
      <c r="L43" s="95">
        <v>98</v>
      </c>
      <c r="M43" s="170">
        <v>8</v>
      </c>
      <c r="N43" s="116"/>
      <c r="O43" s="96">
        <v>33</v>
      </c>
      <c r="P43" s="91">
        <v>41</v>
      </c>
      <c r="Q43" s="91">
        <v>31</v>
      </c>
      <c r="R43" s="58"/>
      <c r="S43" s="186">
        <v>105</v>
      </c>
      <c r="T43" s="186">
        <v>18</v>
      </c>
      <c r="U43" s="116"/>
      <c r="V43" s="96">
        <v>30</v>
      </c>
      <c r="W43" s="91">
        <v>29</v>
      </c>
      <c r="X43" s="91">
        <v>29</v>
      </c>
      <c r="Y43" s="58">
        <v>24</v>
      </c>
      <c r="Z43" s="187">
        <v>112</v>
      </c>
      <c r="AA43" s="170">
        <v>28</v>
      </c>
      <c r="AB43" s="117"/>
      <c r="AC43" s="96">
        <v>126</v>
      </c>
      <c r="AD43" s="91">
        <v>126</v>
      </c>
      <c r="AE43" s="91">
        <v>126</v>
      </c>
      <c r="AF43" s="58">
        <v>126</v>
      </c>
      <c r="AG43" s="187">
        <v>504</v>
      </c>
      <c r="AH43" s="187">
        <v>386</v>
      </c>
    </row>
    <row r="44" spans="1:34" ht="15">
      <c r="A44" s="6">
        <v>9</v>
      </c>
      <c r="B44" s="150" t="s">
        <v>126</v>
      </c>
      <c r="C44" s="98" t="s">
        <v>71</v>
      </c>
      <c r="D44" s="22">
        <v>17490</v>
      </c>
      <c r="F44" s="46">
        <v>61</v>
      </c>
      <c r="G44" s="2"/>
      <c r="H44" s="96">
        <v>26</v>
      </c>
      <c r="I44" s="91">
        <v>24</v>
      </c>
      <c r="J44" s="91">
        <v>28</v>
      </c>
      <c r="K44" s="183">
        <v>25</v>
      </c>
      <c r="L44" s="95">
        <v>103</v>
      </c>
      <c r="M44" s="170">
        <v>13</v>
      </c>
      <c r="N44" s="116"/>
      <c r="O44" s="96">
        <v>41</v>
      </c>
      <c r="P44" s="91">
        <v>31</v>
      </c>
      <c r="Q44" s="91">
        <v>39</v>
      </c>
      <c r="R44" s="58"/>
      <c r="S44" s="186">
        <v>111</v>
      </c>
      <c r="T44" s="186">
        <v>24</v>
      </c>
      <c r="U44" s="116"/>
      <c r="V44" s="96">
        <v>126</v>
      </c>
      <c r="W44" s="91">
        <v>126</v>
      </c>
      <c r="X44" s="91">
        <v>126</v>
      </c>
      <c r="Y44" s="58">
        <v>126</v>
      </c>
      <c r="Z44" s="187">
        <v>504</v>
      </c>
      <c r="AA44" s="170">
        <v>420</v>
      </c>
      <c r="AB44" s="117"/>
      <c r="AC44" s="96">
        <v>36</v>
      </c>
      <c r="AD44" s="91">
        <v>36</v>
      </c>
      <c r="AE44" s="91">
        <v>36</v>
      </c>
      <c r="AF44" s="58">
        <v>34</v>
      </c>
      <c r="AG44" s="187">
        <v>142</v>
      </c>
      <c r="AH44" s="187">
        <v>24</v>
      </c>
    </row>
    <row r="45" spans="1:34" ht="15">
      <c r="A45" s="6">
        <v>10</v>
      </c>
      <c r="B45" s="150" t="s">
        <v>131</v>
      </c>
      <c r="C45" s="98" t="s">
        <v>80</v>
      </c>
      <c r="D45" s="22">
        <v>4908</v>
      </c>
      <c r="F45" s="46">
        <v>62</v>
      </c>
      <c r="G45" s="2"/>
      <c r="H45" s="96">
        <v>33</v>
      </c>
      <c r="I45" s="91">
        <v>33</v>
      </c>
      <c r="J45" s="91">
        <v>25</v>
      </c>
      <c r="K45" s="183">
        <v>24</v>
      </c>
      <c r="L45" s="95">
        <v>115</v>
      </c>
      <c r="M45" s="170">
        <v>25</v>
      </c>
      <c r="N45" s="116"/>
      <c r="O45" s="96">
        <v>31</v>
      </c>
      <c r="P45" s="91">
        <v>36</v>
      </c>
      <c r="Q45" s="91">
        <v>34</v>
      </c>
      <c r="R45" s="58"/>
      <c r="S45" s="186">
        <v>101</v>
      </c>
      <c r="T45" s="186">
        <v>14</v>
      </c>
      <c r="U45" s="116"/>
      <c r="V45" s="96">
        <v>28</v>
      </c>
      <c r="W45" s="91">
        <v>25</v>
      </c>
      <c r="X45" s="91">
        <v>30</v>
      </c>
      <c r="Y45" s="58">
        <v>24</v>
      </c>
      <c r="Z45" s="187">
        <v>107</v>
      </c>
      <c r="AA45" s="170">
        <v>23</v>
      </c>
      <c r="AB45" s="117"/>
      <c r="AC45" s="96">
        <v>126</v>
      </c>
      <c r="AD45" s="91">
        <v>126</v>
      </c>
      <c r="AE45" s="91">
        <v>126</v>
      </c>
      <c r="AF45" s="58">
        <v>126</v>
      </c>
      <c r="AG45" s="187">
        <v>504</v>
      </c>
      <c r="AH45" s="187">
        <v>386</v>
      </c>
    </row>
    <row r="46" spans="1:34" ht="15">
      <c r="A46" s="6">
        <v>11</v>
      </c>
      <c r="B46" s="150" t="s">
        <v>137</v>
      </c>
      <c r="C46" s="98" t="s">
        <v>65</v>
      </c>
      <c r="D46" s="22">
        <v>5263</v>
      </c>
      <c r="F46" s="46">
        <v>70</v>
      </c>
      <c r="G46" s="2"/>
      <c r="H46" s="96">
        <v>32</v>
      </c>
      <c r="I46" s="91">
        <v>35</v>
      </c>
      <c r="J46" s="91">
        <v>31</v>
      </c>
      <c r="K46" s="183">
        <v>35</v>
      </c>
      <c r="L46" s="95">
        <v>133</v>
      </c>
      <c r="M46" s="170">
        <v>43</v>
      </c>
      <c r="N46" s="116"/>
      <c r="O46" s="96">
        <v>38</v>
      </c>
      <c r="P46" s="91">
        <v>32</v>
      </c>
      <c r="Q46" s="91">
        <v>31</v>
      </c>
      <c r="R46" s="58"/>
      <c r="S46" s="186">
        <v>101</v>
      </c>
      <c r="T46" s="186">
        <v>14</v>
      </c>
      <c r="U46" s="116"/>
      <c r="V46" s="96">
        <v>30</v>
      </c>
      <c r="W46" s="91">
        <v>31</v>
      </c>
      <c r="X46" s="91">
        <v>27</v>
      </c>
      <c r="Y46" s="58">
        <v>30</v>
      </c>
      <c r="Z46" s="187">
        <v>118</v>
      </c>
      <c r="AA46" s="170">
        <v>34</v>
      </c>
      <c r="AB46" s="117"/>
      <c r="AC46" s="96">
        <v>32</v>
      </c>
      <c r="AD46" s="91">
        <v>32</v>
      </c>
      <c r="AE46" s="91">
        <v>43</v>
      </c>
      <c r="AF46" s="58">
        <v>33</v>
      </c>
      <c r="AG46" s="187">
        <v>140</v>
      </c>
      <c r="AH46" s="187">
        <v>22</v>
      </c>
    </row>
    <row r="47" spans="1:34" ht="15">
      <c r="A47" s="6">
        <v>12</v>
      </c>
      <c r="B47" s="150" t="s">
        <v>132</v>
      </c>
      <c r="C47" s="98" t="s">
        <v>59</v>
      </c>
      <c r="D47" s="22">
        <v>36192</v>
      </c>
      <c r="F47" s="46">
        <v>81</v>
      </c>
      <c r="G47" s="2"/>
      <c r="H47" s="96">
        <v>24</v>
      </c>
      <c r="I47" s="91">
        <v>33</v>
      </c>
      <c r="J47" s="91">
        <v>30</v>
      </c>
      <c r="K47" s="183">
        <v>32</v>
      </c>
      <c r="L47" s="95">
        <v>119</v>
      </c>
      <c r="M47" s="170">
        <v>29</v>
      </c>
      <c r="N47" s="116"/>
      <c r="O47" s="96">
        <v>30</v>
      </c>
      <c r="P47" s="91">
        <v>43</v>
      </c>
      <c r="Q47" s="91">
        <v>40</v>
      </c>
      <c r="R47" s="58"/>
      <c r="S47" s="186">
        <v>113</v>
      </c>
      <c r="T47" s="186">
        <v>26</v>
      </c>
      <c r="U47" s="116"/>
      <c r="V47" s="96">
        <v>32</v>
      </c>
      <c r="W47" s="91">
        <v>25</v>
      </c>
      <c r="X47" s="91">
        <v>28</v>
      </c>
      <c r="Y47" s="58">
        <v>28</v>
      </c>
      <c r="Z47" s="187">
        <v>113</v>
      </c>
      <c r="AA47" s="170">
        <v>29</v>
      </c>
      <c r="AB47" s="117"/>
      <c r="AC47" s="96">
        <v>36</v>
      </c>
      <c r="AD47" s="91">
        <v>35</v>
      </c>
      <c r="AE47" s="91">
        <v>36</v>
      </c>
      <c r="AF47" s="58">
        <v>37</v>
      </c>
      <c r="AG47" s="187">
        <v>144</v>
      </c>
      <c r="AH47" s="187">
        <v>26</v>
      </c>
    </row>
    <row r="48" spans="1:256" s="117" customFormat="1" ht="15">
      <c r="A48" s="6">
        <v>13</v>
      </c>
      <c r="B48" s="150" t="s">
        <v>135</v>
      </c>
      <c r="C48" s="98" t="s">
        <v>61</v>
      </c>
      <c r="D48" s="98">
        <v>65912</v>
      </c>
      <c r="E48" s="115"/>
      <c r="F48" s="46">
        <v>114</v>
      </c>
      <c r="G48" s="2"/>
      <c r="H48" s="96">
        <v>32</v>
      </c>
      <c r="I48" s="91">
        <v>35</v>
      </c>
      <c r="J48" s="91">
        <v>31</v>
      </c>
      <c r="K48" s="183">
        <v>32</v>
      </c>
      <c r="L48" s="95">
        <v>130</v>
      </c>
      <c r="M48" s="170">
        <v>40</v>
      </c>
      <c r="N48" s="190"/>
      <c r="O48" s="96">
        <v>42</v>
      </c>
      <c r="P48" s="91">
        <v>44</v>
      </c>
      <c r="Q48" s="91">
        <v>37</v>
      </c>
      <c r="R48" s="58"/>
      <c r="S48" s="186">
        <v>123</v>
      </c>
      <c r="T48" s="186">
        <v>36</v>
      </c>
      <c r="U48" s="229"/>
      <c r="V48" s="96">
        <v>30</v>
      </c>
      <c r="W48" s="91">
        <v>36</v>
      </c>
      <c r="X48" s="91">
        <v>28</v>
      </c>
      <c r="Y48" s="58">
        <v>28</v>
      </c>
      <c r="Z48" s="187">
        <v>122</v>
      </c>
      <c r="AA48" s="170">
        <v>38</v>
      </c>
      <c r="AB48" s="229"/>
      <c r="AC48" s="96">
        <v>126</v>
      </c>
      <c r="AD48" s="91">
        <v>126</v>
      </c>
      <c r="AE48" s="91">
        <v>126</v>
      </c>
      <c r="AF48" s="58">
        <v>126</v>
      </c>
      <c r="AG48" s="187">
        <v>504</v>
      </c>
      <c r="AH48" s="187">
        <v>386</v>
      </c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34" ht="15">
      <c r="A49" s="6">
        <v>14</v>
      </c>
      <c r="B49" s="150" t="s">
        <v>138</v>
      </c>
      <c r="C49" s="98" t="s">
        <v>59</v>
      </c>
      <c r="D49" s="22">
        <v>4967</v>
      </c>
      <c r="F49" s="46">
        <v>128</v>
      </c>
      <c r="G49" s="2"/>
      <c r="H49" s="96">
        <v>52</v>
      </c>
      <c r="I49" s="91">
        <v>33</v>
      </c>
      <c r="J49" s="91">
        <v>35</v>
      </c>
      <c r="K49" s="183">
        <v>29</v>
      </c>
      <c r="L49" s="95">
        <v>149</v>
      </c>
      <c r="M49" s="170">
        <v>59</v>
      </c>
      <c r="N49" s="116"/>
      <c r="O49" s="96">
        <v>41</v>
      </c>
      <c r="P49" s="91">
        <v>33</v>
      </c>
      <c r="Q49" s="91">
        <v>41</v>
      </c>
      <c r="R49" s="58"/>
      <c r="S49" s="186">
        <v>115</v>
      </c>
      <c r="T49" s="186">
        <v>28</v>
      </c>
      <c r="U49" s="116"/>
      <c r="V49" s="96">
        <v>31</v>
      </c>
      <c r="W49" s="91">
        <v>36</v>
      </c>
      <c r="X49" s="91">
        <v>27</v>
      </c>
      <c r="Y49" s="58">
        <v>31</v>
      </c>
      <c r="Z49" s="187">
        <v>125</v>
      </c>
      <c r="AA49" s="170">
        <v>41</v>
      </c>
      <c r="AB49" s="117"/>
      <c r="AC49" s="96">
        <v>126</v>
      </c>
      <c r="AD49" s="91">
        <v>126</v>
      </c>
      <c r="AE49" s="91">
        <v>126</v>
      </c>
      <c r="AF49" s="58">
        <v>126</v>
      </c>
      <c r="AG49" s="187">
        <v>504</v>
      </c>
      <c r="AH49" s="187">
        <v>386</v>
      </c>
    </row>
    <row r="50" spans="1:256" ht="15">
      <c r="A50" s="6" t="s">
        <v>167</v>
      </c>
      <c r="B50" s="150" t="s">
        <v>142</v>
      </c>
      <c r="C50" s="98" t="s">
        <v>71</v>
      </c>
      <c r="D50" s="22">
        <v>6538</v>
      </c>
      <c r="F50" s="46">
        <v>427</v>
      </c>
      <c r="G50" s="2"/>
      <c r="H50" s="96">
        <v>126</v>
      </c>
      <c r="I50" s="91">
        <v>126</v>
      </c>
      <c r="J50" s="91">
        <v>126</v>
      </c>
      <c r="K50" s="183">
        <v>126</v>
      </c>
      <c r="L50" s="58">
        <v>504</v>
      </c>
      <c r="M50" s="170">
        <v>414</v>
      </c>
      <c r="N50" s="116"/>
      <c r="O50" s="96">
        <v>126</v>
      </c>
      <c r="P50" s="91">
        <v>126</v>
      </c>
      <c r="Q50" s="91">
        <v>126</v>
      </c>
      <c r="R50" s="58">
        <v>126</v>
      </c>
      <c r="S50" s="186">
        <v>504</v>
      </c>
      <c r="T50" s="186">
        <v>417</v>
      </c>
      <c r="U50" s="116"/>
      <c r="V50" s="96">
        <v>22</v>
      </c>
      <c r="W50" s="91">
        <v>19</v>
      </c>
      <c r="X50" s="91">
        <v>25</v>
      </c>
      <c r="Y50" s="58">
        <v>25</v>
      </c>
      <c r="Z50" s="187">
        <v>91</v>
      </c>
      <c r="AA50" s="170">
        <v>7</v>
      </c>
      <c r="AB50" s="117"/>
      <c r="AC50" s="96">
        <v>34</v>
      </c>
      <c r="AD50" s="91">
        <v>29</v>
      </c>
      <c r="AE50" s="91">
        <v>33</v>
      </c>
      <c r="AF50" s="58">
        <v>28</v>
      </c>
      <c r="AG50" s="187">
        <v>124</v>
      </c>
      <c r="AH50" s="187">
        <v>6</v>
      </c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ht="15">
      <c r="A51" s="6" t="s">
        <v>167</v>
      </c>
      <c r="B51" s="150" t="s">
        <v>133</v>
      </c>
      <c r="C51" s="98" t="s">
        <v>59</v>
      </c>
      <c r="D51" s="22">
        <v>61373</v>
      </c>
      <c r="F51" s="46">
        <v>444</v>
      </c>
      <c r="G51" s="2"/>
      <c r="H51" s="96">
        <v>29</v>
      </c>
      <c r="I51" s="91">
        <v>31</v>
      </c>
      <c r="J51" s="91">
        <v>31</v>
      </c>
      <c r="K51" s="183">
        <v>29</v>
      </c>
      <c r="L51" s="95">
        <v>120</v>
      </c>
      <c r="M51" s="170">
        <v>30</v>
      </c>
      <c r="N51" s="116"/>
      <c r="O51" s="96">
        <v>36</v>
      </c>
      <c r="P51" s="91">
        <v>43</v>
      </c>
      <c r="Q51" s="91">
        <v>36</v>
      </c>
      <c r="R51" s="58"/>
      <c r="S51" s="186">
        <v>115</v>
      </c>
      <c r="T51" s="186">
        <v>28</v>
      </c>
      <c r="U51" s="116"/>
      <c r="V51" s="96">
        <v>126</v>
      </c>
      <c r="W51" s="91">
        <v>126</v>
      </c>
      <c r="X51" s="91">
        <v>126</v>
      </c>
      <c r="Y51" s="58">
        <v>126</v>
      </c>
      <c r="Z51" s="187">
        <v>504</v>
      </c>
      <c r="AA51" s="170">
        <v>420</v>
      </c>
      <c r="AB51" s="117"/>
      <c r="AC51" s="96">
        <v>126</v>
      </c>
      <c r="AD51" s="91">
        <v>126</v>
      </c>
      <c r="AE51" s="91">
        <v>126</v>
      </c>
      <c r="AF51" s="58">
        <v>126</v>
      </c>
      <c r="AG51" s="187">
        <v>504</v>
      </c>
      <c r="AH51" s="187">
        <v>386</v>
      </c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34" ht="15">
      <c r="A52" s="6" t="s">
        <v>167</v>
      </c>
      <c r="B52" s="150" t="s">
        <v>98</v>
      </c>
      <c r="C52" s="98" t="s">
        <v>56</v>
      </c>
      <c r="D52" s="22">
        <v>49087</v>
      </c>
      <c r="E52" s="117"/>
      <c r="F52" s="46">
        <v>457</v>
      </c>
      <c r="G52" s="116"/>
      <c r="H52" s="96">
        <v>37</v>
      </c>
      <c r="I52" s="91">
        <v>25</v>
      </c>
      <c r="J52" s="91">
        <v>32</v>
      </c>
      <c r="K52" s="58">
        <v>33</v>
      </c>
      <c r="L52" s="217">
        <v>127</v>
      </c>
      <c r="M52" s="170">
        <v>37</v>
      </c>
      <c r="N52" s="191"/>
      <c r="O52" s="96">
        <v>45</v>
      </c>
      <c r="P52" s="91">
        <v>41</v>
      </c>
      <c r="Q52" s="91">
        <v>35</v>
      </c>
      <c r="R52" s="58"/>
      <c r="S52" s="187">
        <v>121</v>
      </c>
      <c r="T52" s="186">
        <v>34</v>
      </c>
      <c r="U52" s="116"/>
      <c r="V52" s="96">
        <v>126</v>
      </c>
      <c r="W52" s="91">
        <v>126</v>
      </c>
      <c r="X52" s="91">
        <v>126</v>
      </c>
      <c r="Y52" s="58">
        <v>126</v>
      </c>
      <c r="Z52" s="187">
        <v>504</v>
      </c>
      <c r="AA52" s="170">
        <v>420</v>
      </c>
      <c r="AB52" s="117"/>
      <c r="AC52" s="96">
        <v>126</v>
      </c>
      <c r="AD52" s="91">
        <v>126</v>
      </c>
      <c r="AE52" s="91">
        <v>126</v>
      </c>
      <c r="AF52" s="58">
        <v>126</v>
      </c>
      <c r="AG52" s="187">
        <v>504</v>
      </c>
      <c r="AH52" s="187">
        <v>386</v>
      </c>
    </row>
    <row r="53" spans="1:34" ht="15" customHeight="1" thickBot="1">
      <c r="A53" s="9"/>
      <c r="B53" s="120"/>
      <c r="C53" s="11"/>
      <c r="D53" s="23"/>
      <c r="F53" s="47"/>
      <c r="G53" s="2"/>
      <c r="H53" s="101"/>
      <c r="I53" s="102"/>
      <c r="J53" s="102"/>
      <c r="K53" s="102"/>
      <c r="L53" s="103"/>
      <c r="M53" s="57"/>
      <c r="N53" s="116"/>
      <c r="O53" s="101"/>
      <c r="P53" s="102"/>
      <c r="Q53" s="102"/>
      <c r="R53" s="102"/>
      <c r="S53" s="103"/>
      <c r="T53" s="104"/>
      <c r="U53" s="117"/>
      <c r="V53" s="105"/>
      <c r="W53" s="106"/>
      <c r="X53" s="106"/>
      <c r="Y53" s="106"/>
      <c r="Z53" s="107"/>
      <c r="AA53" s="108"/>
      <c r="AB53" s="117"/>
      <c r="AC53" s="105"/>
      <c r="AD53" s="106"/>
      <c r="AE53" s="106"/>
      <c r="AF53" s="106"/>
      <c r="AG53" s="109"/>
      <c r="AH53" s="108"/>
    </row>
    <row r="54" spans="1:34" ht="15" customHeight="1" thickBot="1">
      <c r="A54" s="13"/>
      <c r="B54" s="133"/>
      <c r="C54" s="13"/>
      <c r="D54" s="13"/>
      <c r="F54" s="40"/>
      <c r="G54" s="2"/>
      <c r="H54" s="54"/>
      <c r="I54" s="54"/>
      <c r="J54" s="54"/>
      <c r="K54" s="54"/>
      <c r="L54" s="54"/>
      <c r="M54" s="130"/>
      <c r="N54" s="116"/>
      <c r="O54" s="54"/>
      <c r="P54" s="54"/>
      <c r="Q54" s="54"/>
      <c r="R54" s="54"/>
      <c r="S54" s="54"/>
      <c r="T54" s="54"/>
      <c r="U54" s="117"/>
      <c r="V54" s="134"/>
      <c r="W54" s="134"/>
      <c r="X54" s="134"/>
      <c r="Y54" s="134"/>
      <c r="Z54" s="134"/>
      <c r="AA54" s="134"/>
      <c r="AB54" s="117"/>
      <c r="AC54" s="134"/>
      <c r="AD54" s="134"/>
      <c r="AE54" s="134"/>
      <c r="AF54" s="134"/>
      <c r="AG54" s="134"/>
      <c r="AH54" s="134"/>
    </row>
    <row r="55" spans="1:34" s="18" customFormat="1" ht="29.25" customHeight="1" thickBot="1">
      <c r="A55" s="14" t="s">
        <v>0</v>
      </c>
      <c r="B55" s="15" t="s">
        <v>1</v>
      </c>
      <c r="C55" s="16" t="s">
        <v>2</v>
      </c>
      <c r="D55" s="17" t="s">
        <v>3</v>
      </c>
      <c r="F55" s="19" t="s">
        <v>8</v>
      </c>
      <c r="H55" s="233" t="s">
        <v>31</v>
      </c>
      <c r="I55" s="234"/>
      <c r="J55" s="234"/>
      <c r="K55" s="234"/>
      <c r="L55" s="234"/>
      <c r="M55" s="235"/>
      <c r="O55" s="236" t="s">
        <v>32</v>
      </c>
      <c r="P55" s="237"/>
      <c r="Q55" s="237"/>
      <c r="R55" s="237"/>
      <c r="S55" s="237"/>
      <c r="T55" s="238"/>
      <c r="V55" s="239" t="s">
        <v>33</v>
      </c>
      <c r="W55" s="237"/>
      <c r="X55" s="237"/>
      <c r="Y55" s="237"/>
      <c r="Z55" s="237"/>
      <c r="AA55" s="238"/>
      <c r="AC55" s="236" t="s">
        <v>34</v>
      </c>
      <c r="AD55" s="237"/>
      <c r="AE55" s="237"/>
      <c r="AF55" s="237"/>
      <c r="AG55" s="237"/>
      <c r="AH55" s="238"/>
    </row>
    <row r="56" spans="1:34" ht="11.25">
      <c r="A56" s="131"/>
      <c r="B56" s="69"/>
      <c r="C56" s="69"/>
      <c r="D56" s="70"/>
      <c r="F56" s="20"/>
      <c r="H56" s="51"/>
      <c r="I56" s="52"/>
      <c r="J56" s="52"/>
      <c r="K56" s="52"/>
      <c r="L56" s="52"/>
      <c r="M56" s="53"/>
      <c r="O56" s="25"/>
      <c r="P56" s="26"/>
      <c r="Q56" s="26"/>
      <c r="R56" s="26"/>
      <c r="S56" s="26"/>
      <c r="T56" s="27"/>
      <c r="V56" s="25"/>
      <c r="W56" s="26"/>
      <c r="X56" s="26"/>
      <c r="Y56" s="26"/>
      <c r="Z56" s="26"/>
      <c r="AA56" s="27"/>
      <c r="AC56" s="25"/>
      <c r="AD56" s="26"/>
      <c r="AE56" s="26"/>
      <c r="AF56" s="26"/>
      <c r="AG56" s="26"/>
      <c r="AH56" s="27"/>
    </row>
    <row r="57" spans="1:34" ht="15.75">
      <c r="A57" s="132" t="s">
        <v>15</v>
      </c>
      <c r="B57" s="71"/>
      <c r="C57" s="71"/>
      <c r="D57" s="72"/>
      <c r="F57" s="20" t="s">
        <v>9</v>
      </c>
      <c r="H57" s="240" t="s">
        <v>5</v>
      </c>
      <c r="I57" s="243"/>
      <c r="J57" s="243"/>
      <c r="K57" s="244"/>
      <c r="L57" s="52"/>
      <c r="M57" s="53"/>
      <c r="O57" s="240" t="s">
        <v>5</v>
      </c>
      <c r="P57" s="241"/>
      <c r="Q57" s="241"/>
      <c r="R57" s="242"/>
      <c r="S57" s="26"/>
      <c r="T57" s="27"/>
      <c r="V57" s="240" t="s">
        <v>5</v>
      </c>
      <c r="W57" s="241"/>
      <c r="X57" s="241"/>
      <c r="Y57" s="242"/>
      <c r="Z57" s="26"/>
      <c r="AA57" s="27"/>
      <c r="AC57" s="240" t="s">
        <v>5</v>
      </c>
      <c r="AD57" s="241"/>
      <c r="AE57" s="241"/>
      <c r="AF57" s="242"/>
      <c r="AG57" s="26"/>
      <c r="AH57" s="27"/>
    </row>
    <row r="58" spans="1:34" ht="12" thickBot="1">
      <c r="A58" s="73"/>
      <c r="B58" s="74"/>
      <c r="C58" s="74"/>
      <c r="D58" s="75"/>
      <c r="F58" s="32"/>
      <c r="H58" s="28">
        <v>1</v>
      </c>
      <c r="I58" s="29">
        <v>2</v>
      </c>
      <c r="J58" s="29">
        <v>3</v>
      </c>
      <c r="K58" s="29">
        <v>4</v>
      </c>
      <c r="L58" s="29" t="s">
        <v>6</v>
      </c>
      <c r="M58" s="175" t="s">
        <v>7</v>
      </c>
      <c r="O58" s="28">
        <v>1</v>
      </c>
      <c r="P58" s="29">
        <v>2</v>
      </c>
      <c r="Q58" s="29">
        <v>3</v>
      </c>
      <c r="R58" s="29">
        <v>4</v>
      </c>
      <c r="S58" s="29" t="s">
        <v>6</v>
      </c>
      <c r="T58" s="30" t="s">
        <v>7</v>
      </c>
      <c r="V58" s="28">
        <v>1</v>
      </c>
      <c r="W58" s="29">
        <v>2</v>
      </c>
      <c r="X58" s="29">
        <v>3</v>
      </c>
      <c r="Y58" s="29">
        <v>4</v>
      </c>
      <c r="Z58" s="29" t="s">
        <v>6</v>
      </c>
      <c r="AA58" s="30" t="s">
        <v>7</v>
      </c>
      <c r="AC58" s="28">
        <v>1</v>
      </c>
      <c r="AD58" s="29">
        <v>2</v>
      </c>
      <c r="AE58" s="29">
        <v>3</v>
      </c>
      <c r="AF58" s="29">
        <v>4</v>
      </c>
      <c r="AG58" s="29" t="s">
        <v>6</v>
      </c>
      <c r="AH58" s="30" t="s">
        <v>7</v>
      </c>
    </row>
    <row r="59" spans="1:34" ht="15">
      <c r="A59" s="3">
        <v>1</v>
      </c>
      <c r="B59" s="150" t="s">
        <v>57</v>
      </c>
      <c r="C59" s="98" t="s">
        <v>56</v>
      </c>
      <c r="D59" s="156">
        <v>29092</v>
      </c>
      <c r="E59" s="115">
        <v>12</v>
      </c>
      <c r="F59" s="46">
        <v>1</v>
      </c>
      <c r="G59" s="157"/>
      <c r="H59" s="154">
        <v>23</v>
      </c>
      <c r="I59" s="85">
        <v>24</v>
      </c>
      <c r="J59" s="85">
        <v>23</v>
      </c>
      <c r="K59" s="80">
        <v>27</v>
      </c>
      <c r="L59" s="201">
        <v>97</v>
      </c>
      <c r="M59" s="198">
        <v>1</v>
      </c>
      <c r="N59" s="116"/>
      <c r="O59" s="154">
        <v>126</v>
      </c>
      <c r="P59" s="85">
        <v>126</v>
      </c>
      <c r="Q59" s="85">
        <v>126</v>
      </c>
      <c r="R59" s="230"/>
      <c r="S59" s="185">
        <v>378</v>
      </c>
      <c r="T59" s="185">
        <v>281</v>
      </c>
      <c r="U59" s="116"/>
      <c r="V59" s="96">
        <v>26</v>
      </c>
      <c r="W59" s="91">
        <v>22</v>
      </c>
      <c r="X59" s="91">
        <v>23</v>
      </c>
      <c r="Y59" s="58">
        <v>23</v>
      </c>
      <c r="Z59" s="187">
        <v>94</v>
      </c>
      <c r="AA59" s="170">
        <v>0</v>
      </c>
      <c r="AB59" s="117"/>
      <c r="AC59" s="96">
        <v>31</v>
      </c>
      <c r="AD59" s="91">
        <v>30</v>
      </c>
      <c r="AE59" s="91">
        <v>25</v>
      </c>
      <c r="AF59" s="58">
        <v>31</v>
      </c>
      <c r="AG59" s="187">
        <v>117</v>
      </c>
      <c r="AH59" s="189">
        <v>0</v>
      </c>
    </row>
    <row r="60" spans="1:34" ht="15">
      <c r="A60" s="6">
        <v>2</v>
      </c>
      <c r="B60" s="150" t="s">
        <v>58</v>
      </c>
      <c r="C60" s="98" t="s">
        <v>59</v>
      </c>
      <c r="D60" s="22">
        <v>44760</v>
      </c>
      <c r="F60" s="46">
        <v>9</v>
      </c>
      <c r="G60" s="157"/>
      <c r="H60" s="90">
        <v>25</v>
      </c>
      <c r="I60" s="91">
        <v>26</v>
      </c>
      <c r="J60" s="91">
        <v>25</v>
      </c>
      <c r="K60" s="58">
        <v>22</v>
      </c>
      <c r="L60" s="164">
        <v>98</v>
      </c>
      <c r="M60" s="170">
        <v>2</v>
      </c>
      <c r="N60" s="116"/>
      <c r="O60" s="96">
        <v>31</v>
      </c>
      <c r="P60" s="91">
        <v>32</v>
      </c>
      <c r="Q60" s="91">
        <v>34</v>
      </c>
      <c r="R60" s="95"/>
      <c r="S60" s="209">
        <v>97</v>
      </c>
      <c r="T60" s="186">
        <v>0</v>
      </c>
      <c r="U60" s="116"/>
      <c r="V60" s="96">
        <v>25</v>
      </c>
      <c r="W60" s="91">
        <v>25</v>
      </c>
      <c r="X60" s="91">
        <v>27</v>
      </c>
      <c r="Y60" s="58">
        <v>24</v>
      </c>
      <c r="Z60" s="187">
        <v>101</v>
      </c>
      <c r="AA60" s="170">
        <v>7</v>
      </c>
      <c r="AB60" s="117"/>
      <c r="AC60" s="96">
        <v>31</v>
      </c>
      <c r="AD60" s="91">
        <v>28</v>
      </c>
      <c r="AE60" s="91">
        <v>31</v>
      </c>
      <c r="AF60" s="58">
        <v>34</v>
      </c>
      <c r="AG60" s="187">
        <v>124</v>
      </c>
      <c r="AH60" s="187">
        <v>7</v>
      </c>
    </row>
    <row r="61" spans="1:34" ht="15">
      <c r="A61" s="6">
        <v>3</v>
      </c>
      <c r="B61" s="151" t="s">
        <v>64</v>
      </c>
      <c r="C61" s="152" t="s">
        <v>59</v>
      </c>
      <c r="D61" s="153">
        <v>25999</v>
      </c>
      <c r="F61" s="46">
        <v>29</v>
      </c>
      <c r="G61" s="157"/>
      <c r="H61" s="90">
        <v>35</v>
      </c>
      <c r="I61" s="91">
        <v>27</v>
      </c>
      <c r="J61" s="91">
        <v>31</v>
      </c>
      <c r="K61" s="58">
        <v>29</v>
      </c>
      <c r="L61" s="164">
        <v>122</v>
      </c>
      <c r="M61" s="170">
        <v>26</v>
      </c>
      <c r="N61" s="116"/>
      <c r="O61" s="96">
        <v>35</v>
      </c>
      <c r="P61" s="91">
        <v>33</v>
      </c>
      <c r="Q61" s="91">
        <v>30</v>
      </c>
      <c r="R61" s="94"/>
      <c r="S61" s="209">
        <v>98</v>
      </c>
      <c r="T61" s="186">
        <v>1</v>
      </c>
      <c r="U61" s="116"/>
      <c r="V61" s="96">
        <v>27</v>
      </c>
      <c r="W61" s="91">
        <v>23</v>
      </c>
      <c r="X61" s="91">
        <v>29</v>
      </c>
      <c r="Y61" s="58">
        <v>24</v>
      </c>
      <c r="Z61" s="187">
        <v>103</v>
      </c>
      <c r="AA61" s="170">
        <v>9</v>
      </c>
      <c r="AB61" s="117"/>
      <c r="AC61" s="96">
        <v>36</v>
      </c>
      <c r="AD61" s="91">
        <v>33</v>
      </c>
      <c r="AE61" s="91">
        <v>32</v>
      </c>
      <c r="AF61" s="58">
        <v>35</v>
      </c>
      <c r="AG61" s="187">
        <v>136</v>
      </c>
      <c r="AH61" s="187">
        <v>19</v>
      </c>
    </row>
    <row r="62" spans="1:34" ht="15">
      <c r="A62" s="6">
        <v>4</v>
      </c>
      <c r="B62" s="150" t="s">
        <v>66</v>
      </c>
      <c r="C62" s="98" t="s">
        <v>65</v>
      </c>
      <c r="D62" s="22">
        <v>44916</v>
      </c>
      <c r="F62" s="46">
        <v>54</v>
      </c>
      <c r="G62" s="157"/>
      <c r="H62" s="90">
        <v>41</v>
      </c>
      <c r="I62" s="91">
        <v>36</v>
      </c>
      <c r="J62" s="91">
        <v>33</v>
      </c>
      <c r="K62" s="58">
        <v>26</v>
      </c>
      <c r="L62" s="164">
        <v>136</v>
      </c>
      <c r="M62" s="170">
        <v>40</v>
      </c>
      <c r="N62" s="116"/>
      <c r="O62" s="96">
        <v>38</v>
      </c>
      <c r="P62" s="91">
        <v>34</v>
      </c>
      <c r="Q62" s="91">
        <v>36</v>
      </c>
      <c r="R62" s="94"/>
      <c r="S62" s="186">
        <v>108</v>
      </c>
      <c r="T62" s="186">
        <v>11</v>
      </c>
      <c r="U62" s="116"/>
      <c r="V62" s="96">
        <v>30</v>
      </c>
      <c r="W62" s="91">
        <v>29</v>
      </c>
      <c r="X62" s="91">
        <v>29</v>
      </c>
      <c r="Y62" s="58">
        <v>29</v>
      </c>
      <c r="Z62" s="187">
        <v>117</v>
      </c>
      <c r="AA62" s="170">
        <v>23</v>
      </c>
      <c r="AB62" s="117"/>
      <c r="AC62" s="96">
        <v>33</v>
      </c>
      <c r="AD62" s="91">
        <v>41</v>
      </c>
      <c r="AE62" s="91">
        <v>30</v>
      </c>
      <c r="AF62" s="58">
        <v>33</v>
      </c>
      <c r="AG62" s="187">
        <v>137</v>
      </c>
      <c r="AH62" s="187">
        <v>20</v>
      </c>
    </row>
    <row r="63" spans="1:34" ht="15">
      <c r="A63" s="6" t="s">
        <v>167</v>
      </c>
      <c r="B63" s="150" t="s">
        <v>55</v>
      </c>
      <c r="C63" s="98" t="s">
        <v>56</v>
      </c>
      <c r="D63" s="22">
        <v>27565</v>
      </c>
      <c r="F63" s="46">
        <v>288</v>
      </c>
      <c r="G63" s="157"/>
      <c r="H63" s="90">
        <v>23</v>
      </c>
      <c r="I63" s="91">
        <v>25</v>
      </c>
      <c r="J63" s="91">
        <v>23</v>
      </c>
      <c r="K63" s="58">
        <v>25</v>
      </c>
      <c r="L63" s="164">
        <v>96</v>
      </c>
      <c r="M63" s="170">
        <v>0</v>
      </c>
      <c r="N63" s="116"/>
      <c r="O63" s="96">
        <v>126</v>
      </c>
      <c r="P63" s="91">
        <v>126</v>
      </c>
      <c r="Q63" s="91">
        <v>126</v>
      </c>
      <c r="R63" s="95"/>
      <c r="S63" s="186">
        <v>378</v>
      </c>
      <c r="T63" s="186">
        <v>281</v>
      </c>
      <c r="U63" s="116"/>
      <c r="V63" s="96">
        <v>126</v>
      </c>
      <c r="W63" s="91">
        <v>126</v>
      </c>
      <c r="X63" s="91">
        <v>126</v>
      </c>
      <c r="Y63" s="58">
        <v>126</v>
      </c>
      <c r="Z63" s="187">
        <v>504</v>
      </c>
      <c r="AA63" s="170">
        <v>410</v>
      </c>
      <c r="AB63" s="117"/>
      <c r="AC63" s="96">
        <v>33</v>
      </c>
      <c r="AD63" s="91">
        <v>29</v>
      </c>
      <c r="AE63" s="91">
        <v>30</v>
      </c>
      <c r="AF63" s="58">
        <v>32</v>
      </c>
      <c r="AG63" s="187">
        <v>124</v>
      </c>
      <c r="AH63" s="187">
        <v>7</v>
      </c>
    </row>
    <row r="64" spans="1:34" ht="15" customHeight="1" thickBot="1">
      <c r="A64" s="9"/>
      <c r="B64" s="120"/>
      <c r="C64" s="11"/>
      <c r="D64" s="23"/>
      <c r="F64" s="47"/>
      <c r="G64" s="2"/>
      <c r="H64" s="101"/>
      <c r="I64" s="102"/>
      <c r="J64" s="102"/>
      <c r="K64" s="102"/>
      <c r="L64" s="103"/>
      <c r="M64" s="57"/>
      <c r="N64" s="116"/>
      <c r="O64" s="101"/>
      <c r="P64" s="102"/>
      <c r="Q64" s="102"/>
      <c r="R64" s="102"/>
      <c r="S64" s="103"/>
      <c r="T64" s="104"/>
      <c r="U64" s="117"/>
      <c r="V64" s="105"/>
      <c r="W64" s="106"/>
      <c r="X64" s="106"/>
      <c r="Y64" s="106"/>
      <c r="Z64" s="107"/>
      <c r="AA64" s="108"/>
      <c r="AB64" s="117"/>
      <c r="AC64" s="105"/>
      <c r="AD64" s="106"/>
      <c r="AE64" s="106"/>
      <c r="AF64" s="106"/>
      <c r="AG64" s="109"/>
      <c r="AH64" s="108"/>
    </row>
    <row r="65" ht="12" thickBot="1"/>
    <row r="66" spans="1:34" s="18" customFormat="1" ht="29.25" customHeight="1" thickBot="1">
      <c r="A66" s="14" t="s">
        <v>0</v>
      </c>
      <c r="B66" s="15" t="s">
        <v>1</v>
      </c>
      <c r="C66" s="16" t="s">
        <v>2</v>
      </c>
      <c r="D66" s="17" t="s">
        <v>3</v>
      </c>
      <c r="F66" s="19" t="s">
        <v>8</v>
      </c>
      <c r="H66" s="233" t="s">
        <v>31</v>
      </c>
      <c r="I66" s="234"/>
      <c r="J66" s="234"/>
      <c r="K66" s="234"/>
      <c r="L66" s="234"/>
      <c r="M66" s="235"/>
      <c r="O66" s="236" t="s">
        <v>32</v>
      </c>
      <c r="P66" s="237"/>
      <c r="Q66" s="237"/>
      <c r="R66" s="237"/>
      <c r="S66" s="237"/>
      <c r="T66" s="238"/>
      <c r="V66" s="239" t="s">
        <v>33</v>
      </c>
      <c r="W66" s="237"/>
      <c r="X66" s="237"/>
      <c r="Y66" s="237"/>
      <c r="Z66" s="237"/>
      <c r="AA66" s="238"/>
      <c r="AC66" s="236" t="s">
        <v>34</v>
      </c>
      <c r="AD66" s="237"/>
      <c r="AE66" s="237"/>
      <c r="AF66" s="237"/>
      <c r="AG66" s="237"/>
      <c r="AH66" s="238"/>
    </row>
    <row r="67" spans="1:34" ht="11.25">
      <c r="A67" s="131"/>
      <c r="B67" s="69"/>
      <c r="C67" s="69"/>
      <c r="D67" s="70"/>
      <c r="F67" s="20"/>
      <c r="H67" s="51"/>
      <c r="I67" s="52"/>
      <c r="J67" s="52"/>
      <c r="K67" s="52"/>
      <c r="L67" s="52"/>
      <c r="M67" s="53"/>
      <c r="O67" s="25"/>
      <c r="P67" s="26"/>
      <c r="Q67" s="26"/>
      <c r="R67" s="26"/>
      <c r="S67" s="26"/>
      <c r="T67" s="27"/>
      <c r="V67" s="25"/>
      <c r="W67" s="26"/>
      <c r="X67" s="26"/>
      <c r="Y67" s="26"/>
      <c r="Z67" s="26"/>
      <c r="AA67" s="27"/>
      <c r="AC67" s="25"/>
      <c r="AD67" s="26"/>
      <c r="AE67" s="26"/>
      <c r="AF67" s="26"/>
      <c r="AG67" s="26"/>
      <c r="AH67" s="27"/>
    </row>
    <row r="68" spans="1:34" ht="15.75">
      <c r="A68" s="132" t="s">
        <v>16</v>
      </c>
      <c r="B68" s="71"/>
      <c r="C68" s="71"/>
      <c r="D68" s="72"/>
      <c r="F68" s="20" t="s">
        <v>9</v>
      </c>
      <c r="H68" s="240" t="s">
        <v>5</v>
      </c>
      <c r="I68" s="243"/>
      <c r="J68" s="243"/>
      <c r="K68" s="244"/>
      <c r="L68" s="52"/>
      <c r="M68" s="53"/>
      <c r="O68" s="240" t="s">
        <v>5</v>
      </c>
      <c r="P68" s="241"/>
      <c r="Q68" s="241"/>
      <c r="R68" s="242"/>
      <c r="S68" s="26"/>
      <c r="T68" s="27"/>
      <c r="V68" s="240" t="s">
        <v>5</v>
      </c>
      <c r="W68" s="241"/>
      <c r="X68" s="241"/>
      <c r="Y68" s="242"/>
      <c r="Z68" s="26"/>
      <c r="AA68" s="27"/>
      <c r="AC68" s="240" t="s">
        <v>5</v>
      </c>
      <c r="AD68" s="241"/>
      <c r="AE68" s="241"/>
      <c r="AF68" s="242"/>
      <c r="AG68" s="26"/>
      <c r="AH68" s="27"/>
    </row>
    <row r="69" spans="1:34" ht="12" thickBot="1">
      <c r="A69" s="73"/>
      <c r="B69" s="74"/>
      <c r="C69" s="74"/>
      <c r="D69" s="75"/>
      <c r="F69" s="32"/>
      <c r="H69" s="28">
        <v>1</v>
      </c>
      <c r="I69" s="29">
        <v>2</v>
      </c>
      <c r="J69" s="29">
        <v>3</v>
      </c>
      <c r="K69" s="29">
        <v>4</v>
      </c>
      <c r="L69" s="29" t="s">
        <v>6</v>
      </c>
      <c r="M69" s="30" t="s">
        <v>7</v>
      </c>
      <c r="O69" s="28">
        <v>1</v>
      </c>
      <c r="P69" s="29">
        <v>2</v>
      </c>
      <c r="Q69" s="29">
        <v>3</v>
      </c>
      <c r="R69" s="29">
        <v>4</v>
      </c>
      <c r="S69" s="29" t="s">
        <v>6</v>
      </c>
      <c r="T69" s="30" t="s">
        <v>7</v>
      </c>
      <c r="V69" s="28">
        <v>1</v>
      </c>
      <c r="W69" s="29">
        <v>2</v>
      </c>
      <c r="X69" s="29">
        <v>3</v>
      </c>
      <c r="Y69" s="29">
        <v>4</v>
      </c>
      <c r="Z69" s="29" t="s">
        <v>6</v>
      </c>
      <c r="AA69" s="30" t="s">
        <v>7</v>
      </c>
      <c r="AC69" s="28">
        <v>1</v>
      </c>
      <c r="AD69" s="29">
        <v>2</v>
      </c>
      <c r="AE69" s="29">
        <v>3</v>
      </c>
      <c r="AF69" s="29">
        <v>4</v>
      </c>
      <c r="AG69" s="29" t="s">
        <v>6</v>
      </c>
      <c r="AH69" s="30" t="s">
        <v>7</v>
      </c>
    </row>
    <row r="70" spans="1:34" ht="15">
      <c r="A70" s="3">
        <v>1</v>
      </c>
      <c r="B70" s="150" t="s">
        <v>105</v>
      </c>
      <c r="C70" s="98" t="s">
        <v>71</v>
      </c>
      <c r="D70" s="156">
        <v>3634</v>
      </c>
      <c r="F70" s="46">
        <v>3</v>
      </c>
      <c r="G70" s="2"/>
      <c r="H70" s="96">
        <v>24</v>
      </c>
      <c r="I70" s="91">
        <v>30</v>
      </c>
      <c r="J70" s="91">
        <v>27</v>
      </c>
      <c r="K70" s="80">
        <v>30</v>
      </c>
      <c r="L70" s="201">
        <v>111</v>
      </c>
      <c r="M70" s="78">
        <v>0</v>
      </c>
      <c r="N70" s="116"/>
      <c r="O70" s="96">
        <v>38</v>
      </c>
      <c r="P70" s="91">
        <v>34</v>
      </c>
      <c r="Q70" s="91">
        <v>34</v>
      </c>
      <c r="R70" s="80"/>
      <c r="S70" s="185">
        <v>106</v>
      </c>
      <c r="T70" s="185">
        <v>3</v>
      </c>
      <c r="U70" s="116"/>
      <c r="V70" s="96">
        <v>33</v>
      </c>
      <c r="W70" s="91">
        <v>27</v>
      </c>
      <c r="X70" s="91">
        <v>27</v>
      </c>
      <c r="Y70" s="58">
        <v>28</v>
      </c>
      <c r="Z70" s="189">
        <v>115</v>
      </c>
      <c r="AA70" s="83">
        <v>0</v>
      </c>
      <c r="AB70" s="117"/>
      <c r="AC70" s="96">
        <v>37</v>
      </c>
      <c r="AD70" s="91">
        <v>37</v>
      </c>
      <c r="AE70" s="91">
        <v>43</v>
      </c>
      <c r="AF70" s="58">
        <v>38</v>
      </c>
      <c r="AG70" s="187">
        <v>155</v>
      </c>
      <c r="AH70" s="189">
        <v>13</v>
      </c>
    </row>
    <row r="71" spans="1:34" ht="15">
      <c r="A71" s="6">
        <v>4</v>
      </c>
      <c r="B71" s="150" t="s">
        <v>107</v>
      </c>
      <c r="C71" s="98" t="s">
        <v>59</v>
      </c>
      <c r="D71" s="22">
        <v>30053</v>
      </c>
      <c r="F71" s="46">
        <v>22</v>
      </c>
      <c r="G71" s="2"/>
      <c r="H71" s="96">
        <v>31</v>
      </c>
      <c r="I71" s="91">
        <v>27</v>
      </c>
      <c r="J71" s="91">
        <v>32</v>
      </c>
      <c r="K71" s="58">
        <v>28</v>
      </c>
      <c r="L71" s="164">
        <v>118</v>
      </c>
      <c r="M71" s="170">
        <v>7</v>
      </c>
      <c r="N71" s="116"/>
      <c r="O71" s="96">
        <v>40</v>
      </c>
      <c r="P71" s="91">
        <v>40</v>
      </c>
      <c r="Q71" s="91">
        <v>38</v>
      </c>
      <c r="R71" s="58"/>
      <c r="S71" s="186">
        <v>118</v>
      </c>
      <c r="T71" s="186">
        <v>15</v>
      </c>
      <c r="U71" s="116"/>
      <c r="V71" s="96">
        <v>126</v>
      </c>
      <c r="W71" s="91">
        <v>126</v>
      </c>
      <c r="X71" s="91">
        <v>126</v>
      </c>
      <c r="Y71" s="58">
        <v>126</v>
      </c>
      <c r="Z71" s="187">
        <v>504</v>
      </c>
      <c r="AA71" s="90">
        <v>389</v>
      </c>
      <c r="AB71" s="117"/>
      <c r="AC71" s="96">
        <v>33</v>
      </c>
      <c r="AD71" s="91">
        <v>35</v>
      </c>
      <c r="AE71" s="91">
        <v>36</v>
      </c>
      <c r="AF71" s="58">
        <v>38</v>
      </c>
      <c r="AG71" s="187">
        <v>142</v>
      </c>
      <c r="AH71" s="187">
        <v>0</v>
      </c>
    </row>
    <row r="72" spans="1:34" ht="15">
      <c r="A72" s="6">
        <v>3</v>
      </c>
      <c r="B72" s="150" t="s">
        <v>108</v>
      </c>
      <c r="C72" s="98" t="s">
        <v>59</v>
      </c>
      <c r="D72" s="22">
        <v>36191</v>
      </c>
      <c r="F72" s="46">
        <v>24</v>
      </c>
      <c r="G72" s="2"/>
      <c r="H72" s="96">
        <v>31</v>
      </c>
      <c r="I72" s="91">
        <v>34</v>
      </c>
      <c r="J72" s="91">
        <v>26</v>
      </c>
      <c r="K72" s="58">
        <v>28</v>
      </c>
      <c r="L72" s="164">
        <v>119</v>
      </c>
      <c r="M72" s="170">
        <v>8</v>
      </c>
      <c r="N72" s="116"/>
      <c r="O72" s="96">
        <v>39</v>
      </c>
      <c r="P72" s="91">
        <v>40</v>
      </c>
      <c r="Q72" s="91">
        <v>37</v>
      </c>
      <c r="R72" s="58"/>
      <c r="S72" s="186">
        <v>116</v>
      </c>
      <c r="T72" s="186">
        <v>13</v>
      </c>
      <c r="U72" s="116"/>
      <c r="V72" s="96">
        <v>31</v>
      </c>
      <c r="W72" s="91">
        <v>32</v>
      </c>
      <c r="X72" s="91">
        <v>26</v>
      </c>
      <c r="Y72" s="58">
        <v>29</v>
      </c>
      <c r="Z72" s="187">
        <v>118</v>
      </c>
      <c r="AA72" s="90">
        <v>3</v>
      </c>
      <c r="AB72" s="117"/>
      <c r="AC72" s="96">
        <v>40</v>
      </c>
      <c r="AD72" s="91">
        <v>41</v>
      </c>
      <c r="AE72" s="91">
        <v>39</v>
      </c>
      <c r="AF72" s="58">
        <v>38</v>
      </c>
      <c r="AG72" s="187">
        <v>158</v>
      </c>
      <c r="AH72" s="187">
        <v>16</v>
      </c>
    </row>
    <row r="73" spans="1:34" ht="15">
      <c r="A73" s="6">
        <v>4</v>
      </c>
      <c r="B73" s="150" t="s">
        <v>112</v>
      </c>
      <c r="C73" s="98" t="s">
        <v>80</v>
      </c>
      <c r="D73" s="22">
        <v>4906</v>
      </c>
      <c r="F73" s="46">
        <v>31</v>
      </c>
      <c r="G73" s="2"/>
      <c r="H73" s="96">
        <v>37</v>
      </c>
      <c r="I73" s="91">
        <v>25</v>
      </c>
      <c r="J73" s="91">
        <v>33</v>
      </c>
      <c r="K73" s="58">
        <v>31</v>
      </c>
      <c r="L73" s="164">
        <v>126</v>
      </c>
      <c r="M73" s="170">
        <v>15</v>
      </c>
      <c r="N73" s="116"/>
      <c r="O73" s="96">
        <v>36</v>
      </c>
      <c r="P73" s="91">
        <v>36</v>
      </c>
      <c r="Q73" s="91">
        <v>31</v>
      </c>
      <c r="R73" s="58"/>
      <c r="S73" s="186">
        <v>103</v>
      </c>
      <c r="T73" s="186">
        <v>0</v>
      </c>
      <c r="U73" s="116"/>
      <c r="V73" s="96">
        <v>35</v>
      </c>
      <c r="W73" s="91">
        <v>32</v>
      </c>
      <c r="X73" s="91">
        <v>25</v>
      </c>
      <c r="Y73" s="58">
        <v>39</v>
      </c>
      <c r="Z73" s="187">
        <v>131</v>
      </c>
      <c r="AA73" s="90">
        <v>16</v>
      </c>
      <c r="AB73" s="117"/>
      <c r="AC73" s="96">
        <v>126</v>
      </c>
      <c r="AD73" s="91">
        <v>126</v>
      </c>
      <c r="AE73" s="91">
        <v>126</v>
      </c>
      <c r="AF73" s="58">
        <v>126</v>
      </c>
      <c r="AG73" s="187">
        <v>504</v>
      </c>
      <c r="AH73" s="187">
        <v>362</v>
      </c>
    </row>
    <row r="74" spans="1:34" ht="15">
      <c r="A74" s="6">
        <v>5</v>
      </c>
      <c r="B74" s="150" t="s">
        <v>111</v>
      </c>
      <c r="C74" s="98" t="s">
        <v>65</v>
      </c>
      <c r="D74" s="22">
        <v>5325</v>
      </c>
      <c r="F74" s="46">
        <v>34</v>
      </c>
      <c r="G74" s="2"/>
      <c r="H74" s="96">
        <v>29</v>
      </c>
      <c r="I74" s="91">
        <v>32</v>
      </c>
      <c r="J74" s="91">
        <v>34</v>
      </c>
      <c r="K74" s="58">
        <v>29</v>
      </c>
      <c r="L74" s="164">
        <v>124</v>
      </c>
      <c r="M74" s="170">
        <v>13</v>
      </c>
      <c r="N74" s="116"/>
      <c r="O74" s="96">
        <v>46</v>
      </c>
      <c r="P74" s="91">
        <v>37</v>
      </c>
      <c r="Q74" s="91">
        <v>36</v>
      </c>
      <c r="R74" s="58"/>
      <c r="S74" s="186">
        <v>119</v>
      </c>
      <c r="T74" s="186">
        <v>16</v>
      </c>
      <c r="U74" s="116"/>
      <c r="V74" s="96">
        <v>126</v>
      </c>
      <c r="W74" s="91">
        <v>126</v>
      </c>
      <c r="X74" s="91">
        <v>126</v>
      </c>
      <c r="Y74" s="58">
        <v>126</v>
      </c>
      <c r="Z74" s="187">
        <v>504</v>
      </c>
      <c r="AA74" s="90">
        <v>389</v>
      </c>
      <c r="AB74" s="117"/>
      <c r="AC74" s="96">
        <v>40</v>
      </c>
      <c r="AD74" s="91">
        <v>40</v>
      </c>
      <c r="AE74" s="91">
        <v>32</v>
      </c>
      <c r="AF74" s="58">
        <v>35</v>
      </c>
      <c r="AG74" s="187">
        <v>147</v>
      </c>
      <c r="AH74" s="187">
        <v>5</v>
      </c>
    </row>
    <row r="75" spans="1:34" ht="15" customHeight="1" thickBot="1">
      <c r="A75" s="9"/>
      <c r="B75" s="120"/>
      <c r="C75" s="11"/>
      <c r="D75" s="23"/>
      <c r="F75" s="47"/>
      <c r="G75" s="2"/>
      <c r="H75" s="101"/>
      <c r="I75" s="102"/>
      <c r="J75" s="102"/>
      <c r="K75" s="102"/>
      <c r="L75" s="103"/>
      <c r="M75" s="57"/>
      <c r="N75" s="116"/>
      <c r="O75" s="101"/>
      <c r="P75" s="102"/>
      <c r="Q75" s="102"/>
      <c r="R75" s="102"/>
      <c r="S75" s="103"/>
      <c r="T75" s="104"/>
      <c r="U75" s="117"/>
      <c r="V75" s="105"/>
      <c r="W75" s="106"/>
      <c r="X75" s="106"/>
      <c r="Y75" s="106"/>
      <c r="Z75" s="107"/>
      <c r="AA75" s="108"/>
      <c r="AB75" s="117"/>
      <c r="AC75" s="105"/>
      <c r="AD75" s="106"/>
      <c r="AE75" s="106"/>
      <c r="AF75" s="106"/>
      <c r="AG75" s="109"/>
      <c r="AH75" s="108"/>
    </row>
    <row r="78" spans="8:34" ht="11.25">
      <c r="H78" s="21" t="s">
        <v>10</v>
      </c>
      <c r="I78" s="62" t="s">
        <v>144</v>
      </c>
      <c r="J78" s="63"/>
      <c r="K78" s="63"/>
      <c r="L78" s="63"/>
      <c r="M78" s="64"/>
      <c r="O78" s="21" t="s">
        <v>10</v>
      </c>
      <c r="P78" s="62" t="s">
        <v>149</v>
      </c>
      <c r="Q78" s="63"/>
      <c r="R78" s="63"/>
      <c r="S78" s="63"/>
      <c r="T78" s="64"/>
      <c r="V78" s="21" t="s">
        <v>10</v>
      </c>
      <c r="W78" s="62" t="s">
        <v>150</v>
      </c>
      <c r="X78" s="63"/>
      <c r="Y78" s="63"/>
      <c r="Z78" s="63"/>
      <c r="AA78" s="64"/>
      <c r="AC78" s="21" t="s">
        <v>10</v>
      </c>
      <c r="AD78" s="62" t="s">
        <v>177</v>
      </c>
      <c r="AE78" s="63"/>
      <c r="AF78" s="63"/>
      <c r="AG78" s="63"/>
      <c r="AH78" s="64"/>
    </row>
    <row r="79" spans="8:34" ht="11.25">
      <c r="H79" s="44" t="s">
        <v>11</v>
      </c>
      <c r="I79" s="62" t="s">
        <v>143</v>
      </c>
      <c r="J79" s="63"/>
      <c r="K79" s="63"/>
      <c r="L79" s="63"/>
      <c r="M79" s="64"/>
      <c r="O79" s="21" t="s">
        <v>11</v>
      </c>
      <c r="P79" s="62" t="s">
        <v>150</v>
      </c>
      <c r="Q79" s="63"/>
      <c r="R79" s="63"/>
      <c r="S79" s="63"/>
      <c r="T79" s="64"/>
      <c r="V79" s="21" t="s">
        <v>11</v>
      </c>
      <c r="W79" s="65" t="s">
        <v>168</v>
      </c>
      <c r="X79" s="66"/>
      <c r="Y79" s="66"/>
      <c r="Z79" s="66"/>
      <c r="AA79" s="67"/>
      <c r="AC79" s="21" t="s">
        <v>11</v>
      </c>
      <c r="AD79" s="62" t="s">
        <v>151</v>
      </c>
      <c r="AE79" s="63"/>
      <c r="AF79" s="63"/>
      <c r="AG79" s="63"/>
      <c r="AH79" s="64"/>
    </row>
    <row r="80" spans="8:34" ht="12" thickBot="1">
      <c r="H80" s="31" t="s">
        <v>12</v>
      </c>
      <c r="I80" s="59" t="s">
        <v>14</v>
      </c>
      <c r="J80" s="60"/>
      <c r="K80" s="60"/>
      <c r="L80" s="60"/>
      <c r="M80" s="61"/>
      <c r="O80" s="31" t="s">
        <v>12</v>
      </c>
      <c r="P80" s="59" t="s">
        <v>151</v>
      </c>
      <c r="Q80" s="60"/>
      <c r="R80" s="60"/>
      <c r="S80" s="60"/>
      <c r="T80" s="61"/>
      <c r="V80" s="33" t="s">
        <v>12</v>
      </c>
      <c r="W80" s="68" t="s">
        <v>169</v>
      </c>
      <c r="X80" s="63"/>
      <c r="Y80" s="63"/>
      <c r="Z80" s="63"/>
      <c r="AA80" s="64"/>
      <c r="AC80" s="31" t="s">
        <v>12</v>
      </c>
      <c r="AD80" s="59" t="s">
        <v>178</v>
      </c>
      <c r="AE80" s="60"/>
      <c r="AF80" s="60"/>
      <c r="AG80" s="60"/>
      <c r="AH80" s="61"/>
    </row>
  </sheetData>
  <sheetProtection/>
  <mergeCells count="32">
    <mergeCell ref="H66:M66"/>
    <mergeCell ref="O66:T66"/>
    <mergeCell ref="V66:AA66"/>
    <mergeCell ref="AC66:AH66"/>
    <mergeCell ref="H68:K68"/>
    <mergeCell ref="O68:R68"/>
    <mergeCell ref="V68:Y68"/>
    <mergeCell ref="AC68:AF68"/>
    <mergeCell ref="H55:M55"/>
    <mergeCell ref="O55:T55"/>
    <mergeCell ref="V55:AA55"/>
    <mergeCell ref="AC55:AH55"/>
    <mergeCell ref="H57:K57"/>
    <mergeCell ref="O57:R57"/>
    <mergeCell ref="V57:Y57"/>
    <mergeCell ref="AC57:AF57"/>
    <mergeCell ref="V32:AA32"/>
    <mergeCell ref="H34:K34"/>
    <mergeCell ref="AC32:AH32"/>
    <mergeCell ref="H32:M32"/>
    <mergeCell ref="O34:R34"/>
    <mergeCell ref="V34:Y34"/>
    <mergeCell ref="H3:M3"/>
    <mergeCell ref="O3:T3"/>
    <mergeCell ref="V3:AA3"/>
    <mergeCell ref="AC3:AH3"/>
    <mergeCell ref="AC34:AF34"/>
    <mergeCell ref="AC5:AF5"/>
    <mergeCell ref="H5:K5"/>
    <mergeCell ref="O5:R5"/>
    <mergeCell ref="V5:Y5"/>
    <mergeCell ref="O32:T32"/>
  </mergeCells>
  <conditionalFormatting sqref="H70:K74 H59:K63 H7:K29 V7:Y29 V36:Y52 H36:K52 O52:R52 V59:Y63 V70:Y74">
    <cfRule type="cellIs" priority="73" dxfId="201" operator="lessThan" stopIfTrue="1">
      <formula>20</formula>
    </cfRule>
    <cfRule type="cellIs" priority="74" dxfId="202" operator="between" stopIfTrue="1">
      <formula>20</formula>
      <formula>24</formula>
    </cfRule>
    <cfRule type="cellIs" priority="75" dxfId="203" operator="between" stopIfTrue="1">
      <formula>25</formula>
      <formula>29</formula>
    </cfRule>
  </conditionalFormatting>
  <conditionalFormatting sqref="O70:R74 O61:Q63 O7:R27 H28:K29 O36:R52">
    <cfRule type="cellIs" priority="55" dxfId="204" operator="lessThan" stopIfTrue="1">
      <formula>25</formula>
    </cfRule>
    <cfRule type="cellIs" priority="56" dxfId="202" operator="between" stopIfTrue="1">
      <formula>25</formula>
      <formula>29</formula>
    </cfRule>
    <cfRule type="cellIs" priority="57" dxfId="203" operator="between" stopIfTrue="1">
      <formula>30</formula>
      <formula>35</formula>
    </cfRule>
  </conditionalFormatting>
  <conditionalFormatting sqref="L28:L29">
    <cfRule type="cellIs" priority="46" dxfId="204" operator="lessThan" stopIfTrue="1">
      <formula>100</formula>
    </cfRule>
    <cfRule type="cellIs" priority="47" dxfId="202" operator="between" stopIfTrue="1">
      <formula>100</formula>
      <formula>119</formula>
    </cfRule>
    <cfRule type="cellIs" priority="48" dxfId="203" operator="between" stopIfTrue="1">
      <formula>120</formula>
      <formula>143</formula>
    </cfRule>
  </conditionalFormatting>
  <conditionalFormatting sqref="S70:S74 S59:S63 S7:S29 S36:S52">
    <cfRule type="cellIs" priority="85" dxfId="204" operator="lessThan" stopIfTrue="1">
      <formula>75</formula>
    </cfRule>
    <cfRule type="cellIs" priority="86" dxfId="202" operator="between" stopIfTrue="1">
      <formula>76</formula>
      <formula>89</formula>
    </cfRule>
    <cfRule type="cellIs" priority="87" dxfId="203" operator="between" stopIfTrue="1">
      <formula>90</formula>
      <formula>107</formula>
    </cfRule>
  </conditionalFormatting>
  <conditionalFormatting sqref="Z7:Z29 Z36:Z52 L52 S52 Z59:Z63 Z70:Z74">
    <cfRule type="cellIs" priority="88" dxfId="204" operator="lessThan" stopIfTrue="1">
      <formula>80</formula>
    </cfRule>
    <cfRule type="cellIs" priority="89" dxfId="202" operator="between" stopIfTrue="1">
      <formula>80</formula>
      <formula>99</formula>
    </cfRule>
    <cfRule type="cellIs" priority="90" dxfId="203" operator="between" stopIfTrue="1">
      <formula>100</formula>
      <formula>119</formula>
    </cfRule>
  </conditionalFormatting>
  <conditionalFormatting sqref="AC59:AF63 AC7:AF29 AC36:AF52 AC70:AF74">
    <cfRule type="cellIs" priority="91" dxfId="205" operator="lessThan" stopIfTrue="1">
      <formula>25</formula>
    </cfRule>
    <cfRule type="cellIs" priority="92" dxfId="202" operator="between" stopIfTrue="1">
      <formula>25</formula>
      <formula>29</formula>
    </cfRule>
    <cfRule type="cellIs" priority="93" dxfId="203" operator="between" stopIfTrue="1">
      <formula>30</formula>
      <formula>35</formula>
    </cfRule>
  </conditionalFormatting>
  <conditionalFormatting sqref="AG7:AG29 AG36:AG52 AG59:AG63 AG70:AG74">
    <cfRule type="cellIs" priority="94" dxfId="206" operator="lessThan" stopIfTrue="1">
      <formula>100</formula>
    </cfRule>
    <cfRule type="cellIs" priority="95" dxfId="202" operator="between" stopIfTrue="1">
      <formula>100</formula>
      <formula>119</formula>
    </cfRule>
    <cfRule type="cellIs" priority="96" dxfId="203" operator="between" stopIfTrue="1">
      <formula>120</formula>
      <formula>143</formula>
    </cfRule>
  </conditionalFormatting>
  <printOptions gridLines="1"/>
  <pageMargins left="0" right="0" top="0.1968503937007874" bottom="0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37"/>
  <sheetViews>
    <sheetView workbookViewId="0" topLeftCell="A1">
      <selection activeCell="J27" sqref="J27"/>
    </sheetView>
  </sheetViews>
  <sheetFormatPr defaultColWidth="9.140625" defaultRowHeight="15"/>
  <cols>
    <col min="1" max="1" width="6.7109375" style="0" customWidth="1"/>
    <col min="2" max="2" width="22.7109375" style="0" bestFit="1" customWidth="1"/>
    <col min="3" max="3" width="7.7109375" style="0" customWidth="1"/>
    <col min="4" max="4" width="10.57421875" style="0" bestFit="1" customWidth="1"/>
    <col min="5" max="5" width="3.7109375" style="0" customWidth="1"/>
    <col min="6" max="6" width="4.8515625" style="0" customWidth="1"/>
    <col min="7" max="7" width="3.7109375" style="0" customWidth="1"/>
    <col min="8" max="8" width="4.8515625" style="0" customWidth="1"/>
    <col min="9" max="10" width="9.140625" style="0" customWidth="1"/>
    <col min="11" max="12" width="6.7109375" style="0" customWidth="1"/>
    <col min="13" max="13" width="22.7109375" style="0" bestFit="1" customWidth="1"/>
    <col min="14" max="14" width="9.140625" style="0" customWidth="1"/>
    <col min="15" max="15" width="10.57421875" style="0" bestFit="1" customWidth="1"/>
    <col min="16" max="16" width="3.7109375" style="0" customWidth="1"/>
    <col min="17" max="17" width="4.8515625" style="0" customWidth="1"/>
    <col min="18" max="18" width="3.7109375" style="0" customWidth="1"/>
    <col min="19" max="19" width="4.8515625" style="0" customWidth="1"/>
  </cols>
  <sheetData>
    <row r="1" spans="1:48" s="117" customFormat="1" ht="26.25" customHeight="1">
      <c r="A1" s="122" t="s">
        <v>51</v>
      </c>
      <c r="B1" s="221"/>
      <c r="C1" s="221"/>
      <c r="D1" s="76"/>
      <c r="E1" s="76"/>
      <c r="F1" s="76"/>
      <c r="G1" s="76"/>
      <c r="H1" s="76"/>
      <c r="I1" s="76"/>
      <c r="J1" s="76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3" ht="15.75">
      <c r="B3" s="127" t="s">
        <v>154</v>
      </c>
    </row>
    <row r="5" spans="1:8" ht="15">
      <c r="A5" s="1">
        <v>1</v>
      </c>
      <c r="B5" s="123" t="s">
        <v>18</v>
      </c>
      <c r="C5" s="124">
        <v>256</v>
      </c>
      <c r="D5" s="125">
        <v>28.444444444444443</v>
      </c>
      <c r="E5" s="12"/>
      <c r="F5" s="12">
        <v>16</v>
      </c>
      <c r="G5" s="12" t="s">
        <v>28</v>
      </c>
      <c r="H5" s="12">
        <v>0</v>
      </c>
    </row>
    <row r="6" spans="1:8" ht="15">
      <c r="A6" s="1">
        <v>2</v>
      </c>
      <c r="B6" s="123" t="s">
        <v>21</v>
      </c>
      <c r="C6" s="124">
        <v>268</v>
      </c>
      <c r="D6" s="125">
        <v>29.77777777777778</v>
      </c>
      <c r="E6" s="12"/>
      <c r="F6" s="12">
        <v>14</v>
      </c>
      <c r="G6" s="12" t="s">
        <v>28</v>
      </c>
      <c r="H6" s="12">
        <v>2</v>
      </c>
    </row>
    <row r="7" spans="1:8" ht="15">
      <c r="A7" s="1">
        <v>3</v>
      </c>
      <c r="B7" s="123" t="s">
        <v>152</v>
      </c>
      <c r="C7" s="124">
        <v>271</v>
      </c>
      <c r="D7" s="125">
        <v>30.11111111111111</v>
      </c>
      <c r="E7" s="12"/>
      <c r="F7" s="12">
        <v>12</v>
      </c>
      <c r="G7" s="12" t="s">
        <v>28</v>
      </c>
      <c r="H7" s="12">
        <v>4</v>
      </c>
    </row>
    <row r="8" spans="1:8" ht="15">
      <c r="A8" s="1">
        <v>4</v>
      </c>
      <c r="B8" s="123" t="s">
        <v>26</v>
      </c>
      <c r="C8" s="124">
        <v>290</v>
      </c>
      <c r="D8" s="125">
        <v>32.22222222222222</v>
      </c>
      <c r="E8" s="12"/>
      <c r="F8" s="12">
        <v>10</v>
      </c>
      <c r="G8" s="12" t="s">
        <v>28</v>
      </c>
      <c r="H8" s="12">
        <v>6</v>
      </c>
    </row>
    <row r="9" spans="1:8" ht="15">
      <c r="A9" s="1">
        <v>5</v>
      </c>
      <c r="B9" s="123" t="s">
        <v>156</v>
      </c>
      <c r="C9" s="124">
        <v>294</v>
      </c>
      <c r="D9" s="125">
        <v>32.666666666666664</v>
      </c>
      <c r="E9" s="12"/>
      <c r="F9" s="12">
        <v>8</v>
      </c>
      <c r="G9" s="12" t="s">
        <v>28</v>
      </c>
      <c r="H9" s="12">
        <v>8</v>
      </c>
    </row>
    <row r="10" spans="1:8" ht="15">
      <c r="A10" s="1">
        <v>6</v>
      </c>
      <c r="B10" s="123" t="s">
        <v>153</v>
      </c>
      <c r="C10" s="124">
        <v>300</v>
      </c>
      <c r="D10" s="125">
        <v>33.333333333333336</v>
      </c>
      <c r="E10" s="12"/>
      <c r="F10" s="12">
        <v>6</v>
      </c>
      <c r="G10" s="12" t="s">
        <v>28</v>
      </c>
      <c r="H10" s="12">
        <v>10</v>
      </c>
    </row>
    <row r="11" spans="1:8" ht="15">
      <c r="A11" s="1">
        <v>7</v>
      </c>
      <c r="B11" s="123" t="s">
        <v>22</v>
      </c>
      <c r="C11" s="124">
        <v>314</v>
      </c>
      <c r="D11" s="125">
        <v>34.888888888888886</v>
      </c>
      <c r="E11" s="12"/>
      <c r="F11" s="12">
        <v>4</v>
      </c>
      <c r="G11" s="12" t="s">
        <v>28</v>
      </c>
      <c r="H11" s="12">
        <v>12</v>
      </c>
    </row>
    <row r="12" spans="1:8" ht="15">
      <c r="A12" s="1">
        <v>8</v>
      </c>
      <c r="B12" s="123" t="s">
        <v>54</v>
      </c>
      <c r="C12" s="124">
        <v>324</v>
      </c>
      <c r="D12" s="125">
        <v>36</v>
      </c>
      <c r="E12" s="12"/>
      <c r="F12" s="12">
        <v>2</v>
      </c>
      <c r="G12" s="12" t="s">
        <v>28</v>
      </c>
      <c r="H12" s="12">
        <v>14</v>
      </c>
    </row>
    <row r="13" spans="1:8" ht="15">
      <c r="A13" s="1">
        <v>9</v>
      </c>
      <c r="B13" s="123" t="s">
        <v>155</v>
      </c>
      <c r="C13" s="124">
        <v>334</v>
      </c>
      <c r="D13" s="125">
        <v>37.111111111111114</v>
      </c>
      <c r="E13" s="12"/>
      <c r="F13" s="12">
        <v>0</v>
      </c>
      <c r="G13" s="12" t="s">
        <v>28</v>
      </c>
      <c r="H13" s="12">
        <v>16</v>
      </c>
    </row>
    <row r="15" spans="2:18" ht="15.75">
      <c r="B15" s="127" t="s">
        <v>173</v>
      </c>
      <c r="K15" s="1"/>
      <c r="L15" s="2"/>
      <c r="M15" s="12"/>
      <c r="N15" s="128"/>
      <c r="O15" s="12"/>
      <c r="P15" s="12"/>
      <c r="Q15" s="12"/>
      <c r="R15" s="12"/>
    </row>
    <row r="16" spans="11:18" ht="15">
      <c r="K16" s="1"/>
      <c r="L16" s="2"/>
      <c r="M16" s="12"/>
      <c r="N16" s="128"/>
      <c r="O16" s="12"/>
      <c r="P16" s="12"/>
      <c r="Q16" s="12"/>
      <c r="R16" s="12"/>
    </row>
    <row r="17" spans="1:19" ht="15">
      <c r="A17" s="1">
        <v>1</v>
      </c>
      <c r="B17" s="123" t="s">
        <v>18</v>
      </c>
      <c r="C17" s="172">
        <v>358</v>
      </c>
      <c r="D17" s="173">
        <v>29.833333333333332</v>
      </c>
      <c r="E17" s="126"/>
      <c r="F17" s="124">
        <v>16</v>
      </c>
      <c r="G17" s="124" t="s">
        <v>28</v>
      </c>
      <c r="H17" s="124">
        <v>0</v>
      </c>
      <c r="K17" s="1"/>
      <c r="M17" s="123"/>
      <c r="N17" s="124"/>
      <c r="O17" s="125"/>
      <c r="P17" s="12"/>
      <c r="Q17" s="12"/>
      <c r="R17" s="12"/>
      <c r="S17" s="12"/>
    </row>
    <row r="18" spans="1:19" ht="15">
      <c r="A18" s="1">
        <v>2</v>
      </c>
      <c r="B18" s="123" t="s">
        <v>152</v>
      </c>
      <c r="C18" s="124">
        <v>365</v>
      </c>
      <c r="D18" s="173">
        <v>30.416666666666668</v>
      </c>
      <c r="E18" s="126"/>
      <c r="F18" s="124">
        <v>14</v>
      </c>
      <c r="G18" s="124" t="s">
        <v>28</v>
      </c>
      <c r="H18" s="124">
        <v>2</v>
      </c>
      <c r="M18" s="123"/>
      <c r="N18" s="124"/>
      <c r="O18" s="125"/>
      <c r="P18" s="12"/>
      <c r="Q18" s="12"/>
      <c r="R18" s="12"/>
      <c r="S18" s="12"/>
    </row>
    <row r="19" spans="1:19" ht="15">
      <c r="A19" s="1">
        <v>3</v>
      </c>
      <c r="B19" s="123" t="s">
        <v>21</v>
      </c>
      <c r="C19" s="124">
        <v>372</v>
      </c>
      <c r="D19" s="173">
        <v>31</v>
      </c>
      <c r="E19" s="126"/>
      <c r="F19" s="124">
        <v>11</v>
      </c>
      <c r="G19" s="124" t="s">
        <v>28</v>
      </c>
      <c r="H19" s="124">
        <v>5</v>
      </c>
      <c r="K19" s="1"/>
      <c r="M19" s="123"/>
      <c r="N19" s="124"/>
      <c r="O19" s="125"/>
      <c r="P19" s="12"/>
      <c r="Q19" s="12"/>
      <c r="R19" s="12"/>
      <c r="S19" s="12"/>
    </row>
    <row r="20" spans="1:19" ht="15">
      <c r="A20" s="1">
        <v>3</v>
      </c>
      <c r="B20" s="123" t="s">
        <v>26</v>
      </c>
      <c r="C20" s="124">
        <v>372</v>
      </c>
      <c r="D20" s="173">
        <v>31</v>
      </c>
      <c r="E20" s="126"/>
      <c r="F20" s="124">
        <v>11</v>
      </c>
      <c r="G20" s="124" t="s">
        <v>28</v>
      </c>
      <c r="H20" s="124">
        <v>5</v>
      </c>
      <c r="K20" s="1"/>
      <c r="M20" s="123"/>
      <c r="N20" s="124"/>
      <c r="O20" s="125"/>
      <c r="P20" s="12"/>
      <c r="Q20" s="12"/>
      <c r="R20" s="12"/>
      <c r="S20" s="12"/>
    </row>
    <row r="21" spans="1:19" ht="15">
      <c r="A21" s="1">
        <v>5</v>
      </c>
      <c r="B21" s="123" t="s">
        <v>54</v>
      </c>
      <c r="C21" s="124">
        <v>407</v>
      </c>
      <c r="D21" s="173">
        <v>33.916666666666664</v>
      </c>
      <c r="E21" s="126"/>
      <c r="F21" s="124">
        <v>8</v>
      </c>
      <c r="G21" s="124" t="s">
        <v>28</v>
      </c>
      <c r="H21" s="124">
        <v>8</v>
      </c>
      <c r="K21" s="1"/>
      <c r="M21" s="123"/>
      <c r="N21" s="124"/>
      <c r="O21" s="125"/>
      <c r="P21" s="12"/>
      <c r="Q21" s="12"/>
      <c r="R21" s="12"/>
      <c r="S21" s="12"/>
    </row>
    <row r="22" spans="1:19" ht="15">
      <c r="A22" s="1">
        <v>6</v>
      </c>
      <c r="B22" s="123" t="s">
        <v>156</v>
      </c>
      <c r="C22" s="124">
        <v>409</v>
      </c>
      <c r="D22" s="173">
        <v>34.083333333333336</v>
      </c>
      <c r="E22" s="126"/>
      <c r="F22" s="124">
        <v>6</v>
      </c>
      <c r="G22" s="124" t="s">
        <v>28</v>
      </c>
      <c r="H22" s="124">
        <v>10</v>
      </c>
      <c r="K22" s="1"/>
      <c r="M22" s="123"/>
      <c r="N22" s="124"/>
      <c r="O22" s="125"/>
      <c r="P22" s="12"/>
      <c r="Q22" s="12"/>
      <c r="R22" s="12"/>
      <c r="S22" s="12"/>
    </row>
    <row r="23" spans="1:19" ht="15">
      <c r="A23" s="1">
        <v>7</v>
      </c>
      <c r="B23" s="123" t="s">
        <v>155</v>
      </c>
      <c r="C23" s="124">
        <v>424</v>
      </c>
      <c r="D23" s="125">
        <v>35.333333333333336</v>
      </c>
      <c r="E23" s="126"/>
      <c r="F23" s="124">
        <v>4</v>
      </c>
      <c r="G23" s="124" t="s">
        <v>28</v>
      </c>
      <c r="H23" s="124">
        <v>12</v>
      </c>
      <c r="M23" s="123"/>
      <c r="N23" s="124"/>
      <c r="O23" s="125"/>
      <c r="P23" s="12"/>
      <c r="Q23" s="12"/>
      <c r="R23" s="12"/>
      <c r="S23" s="12"/>
    </row>
    <row r="24" spans="1:19" ht="15">
      <c r="A24" s="1">
        <v>8</v>
      </c>
      <c r="B24" s="123" t="s">
        <v>22</v>
      </c>
      <c r="C24" s="124">
        <v>437</v>
      </c>
      <c r="D24" s="125">
        <v>36.416666666666664</v>
      </c>
      <c r="E24" s="126"/>
      <c r="F24" s="124">
        <v>2</v>
      </c>
      <c r="G24" s="124" t="s">
        <v>28</v>
      </c>
      <c r="H24" s="124">
        <v>14</v>
      </c>
      <c r="M24" s="123"/>
      <c r="N24" s="124"/>
      <c r="O24" s="125"/>
      <c r="P24" s="12"/>
      <c r="Q24" s="12"/>
      <c r="R24" s="12"/>
      <c r="S24" s="12"/>
    </row>
    <row r="25" spans="1:19" ht="15">
      <c r="A25" s="1">
        <v>9</v>
      </c>
      <c r="B25" s="123" t="s">
        <v>153</v>
      </c>
      <c r="C25" s="124">
        <v>1512</v>
      </c>
      <c r="D25" s="125">
        <v>126</v>
      </c>
      <c r="E25" s="126"/>
      <c r="F25" s="124">
        <v>0</v>
      </c>
      <c r="G25" s="124" t="s">
        <v>28</v>
      </c>
      <c r="H25" s="124">
        <v>16</v>
      </c>
      <c r="K25" s="1"/>
      <c r="M25" s="123"/>
      <c r="N25" s="124"/>
      <c r="O25" s="125"/>
      <c r="P25" s="12"/>
      <c r="Q25" s="12"/>
      <c r="R25" s="12"/>
      <c r="S25" s="12"/>
    </row>
    <row r="26" spans="17:19" ht="15">
      <c r="Q26" s="124"/>
      <c r="R26" s="124"/>
      <c r="S26" s="124"/>
    </row>
    <row r="27" ht="15.75">
      <c r="B27" s="127" t="s">
        <v>174</v>
      </c>
    </row>
    <row r="29" spans="1:8" ht="15">
      <c r="A29" s="1">
        <v>1</v>
      </c>
      <c r="B29" s="123" t="s">
        <v>18</v>
      </c>
      <c r="C29" s="124">
        <v>614</v>
      </c>
      <c r="D29" s="125">
        <v>29.238095238095237</v>
      </c>
      <c r="E29" s="126"/>
      <c r="F29" s="124">
        <v>32</v>
      </c>
      <c r="G29" s="124" t="s">
        <v>28</v>
      </c>
      <c r="H29" s="124">
        <v>0</v>
      </c>
    </row>
    <row r="30" spans="1:8" ht="15">
      <c r="A30" s="1">
        <v>2</v>
      </c>
      <c r="B30" s="123" t="s">
        <v>152</v>
      </c>
      <c r="C30" s="124">
        <v>636</v>
      </c>
      <c r="D30" s="125">
        <v>30.285714285714285</v>
      </c>
      <c r="E30" s="126"/>
      <c r="F30" s="124">
        <v>26</v>
      </c>
      <c r="G30" s="124" t="s">
        <v>28</v>
      </c>
      <c r="H30" s="124">
        <v>6</v>
      </c>
    </row>
    <row r="31" spans="1:8" ht="15">
      <c r="A31" s="1">
        <v>3</v>
      </c>
      <c r="B31" s="123" t="s">
        <v>21</v>
      </c>
      <c r="C31" s="124">
        <v>640</v>
      </c>
      <c r="D31" s="125">
        <v>30.476190476190474</v>
      </c>
      <c r="E31" s="126"/>
      <c r="F31" s="124">
        <v>25</v>
      </c>
      <c r="G31" s="124" t="s">
        <v>28</v>
      </c>
      <c r="H31" s="124">
        <v>7</v>
      </c>
    </row>
    <row r="32" spans="1:8" ht="15">
      <c r="A32" s="1">
        <v>4</v>
      </c>
      <c r="B32" s="123" t="s">
        <v>26</v>
      </c>
      <c r="C32" s="124">
        <v>662</v>
      </c>
      <c r="D32" s="125">
        <v>31.523809523809526</v>
      </c>
      <c r="E32" s="126"/>
      <c r="F32" s="124">
        <v>21</v>
      </c>
      <c r="G32" s="124" t="s">
        <v>28</v>
      </c>
      <c r="H32" s="124">
        <v>11</v>
      </c>
    </row>
    <row r="33" spans="1:8" ht="15">
      <c r="A33" s="1">
        <v>5</v>
      </c>
      <c r="B33" s="123" t="s">
        <v>156</v>
      </c>
      <c r="C33" s="124">
        <v>703</v>
      </c>
      <c r="D33" s="125">
        <v>33.476190476190474</v>
      </c>
      <c r="E33" s="126"/>
      <c r="F33" s="124">
        <v>14</v>
      </c>
      <c r="G33" s="124" t="s">
        <v>28</v>
      </c>
      <c r="H33" s="124">
        <v>18</v>
      </c>
    </row>
    <row r="34" spans="1:8" ht="15">
      <c r="A34" s="1">
        <v>6</v>
      </c>
      <c r="B34" s="123" t="s">
        <v>54</v>
      </c>
      <c r="C34" s="124">
        <v>731</v>
      </c>
      <c r="D34" s="125">
        <v>34.80952380952381</v>
      </c>
      <c r="E34" s="126"/>
      <c r="F34" s="124">
        <v>10</v>
      </c>
      <c r="G34" s="124" t="s">
        <v>28</v>
      </c>
      <c r="H34" s="124">
        <v>22</v>
      </c>
    </row>
    <row r="35" spans="1:8" ht="15">
      <c r="A35" s="1">
        <v>7</v>
      </c>
      <c r="B35" s="123" t="s">
        <v>22</v>
      </c>
      <c r="C35" s="124">
        <v>751</v>
      </c>
      <c r="D35" s="223">
        <v>35.76190476190476</v>
      </c>
      <c r="E35" s="126"/>
      <c r="F35" s="124">
        <v>6</v>
      </c>
      <c r="G35" s="124" t="s">
        <v>28</v>
      </c>
      <c r="H35" s="124">
        <v>26</v>
      </c>
    </row>
    <row r="36" spans="1:8" ht="15">
      <c r="A36" s="1">
        <v>8</v>
      </c>
      <c r="B36" s="123" t="s">
        <v>153</v>
      </c>
      <c r="C36" s="124">
        <v>1812</v>
      </c>
      <c r="D36" s="125">
        <v>86.28571428571429</v>
      </c>
      <c r="E36" s="126"/>
      <c r="F36" s="124">
        <v>6</v>
      </c>
      <c r="G36" s="124" t="s">
        <v>28</v>
      </c>
      <c r="H36" s="124">
        <v>26</v>
      </c>
    </row>
    <row r="37" spans="1:8" ht="15">
      <c r="A37" s="1">
        <v>9</v>
      </c>
      <c r="B37" s="123" t="s">
        <v>155</v>
      </c>
      <c r="C37" s="124">
        <v>758</v>
      </c>
      <c r="D37" s="125">
        <v>36.095238095238095</v>
      </c>
      <c r="E37" s="126"/>
      <c r="F37" s="124">
        <v>4</v>
      </c>
      <c r="G37" s="124" t="s">
        <v>28</v>
      </c>
      <c r="H37" s="124">
        <v>28</v>
      </c>
    </row>
  </sheetData>
  <sheetProtection/>
  <conditionalFormatting sqref="E29:E37 O17:P25 E17:E25 E5:E13">
    <cfRule type="cellIs" priority="17" dxfId="202" operator="between" stopIfTrue="1">
      <formula>20</formula>
      <formula>24.999</formula>
    </cfRule>
    <cfRule type="cellIs" priority="18" dxfId="203" operator="between" stopIfTrue="1">
      <formula>25</formula>
      <formula>29.999</formula>
    </cfRule>
    <cfRule type="cellIs" priority="19" dxfId="207" operator="lessThan" stopIfTrue="1">
      <formula>20</formula>
    </cfRule>
  </conditionalFormatting>
  <conditionalFormatting sqref="M15:M16">
    <cfRule type="cellIs" priority="15" dxfId="208" operator="between" stopIfTrue="1">
      <formula>240</formula>
      <formula>299</formula>
    </cfRule>
    <cfRule type="cellIs" priority="16" dxfId="203" operator="between" stopIfTrue="1">
      <formula>300</formula>
      <formula>359</formula>
    </cfRule>
  </conditionalFormatting>
  <conditionalFormatting sqref="N15:N16">
    <cfRule type="cellIs" priority="13" dxfId="208" operator="between" stopIfTrue="1">
      <formula>20</formula>
      <formula>24.999</formula>
    </cfRule>
    <cfRule type="cellIs" priority="14" dxfId="203" operator="between" stopIfTrue="1">
      <formula>25</formula>
      <formula>29.999</formula>
    </cfRule>
  </conditionalFormatting>
  <conditionalFormatting sqref="O17:O24 C5:C13 N17:N25">
    <cfRule type="cellIs" priority="11" dxfId="202" operator="between" stopIfTrue="1">
      <formula>240</formula>
      <formula>299</formula>
    </cfRule>
    <cfRule type="cellIs" priority="12" dxfId="203" operator="between" stopIfTrue="1">
      <formula>300</formula>
      <formula>359</formula>
    </cfRule>
  </conditionalFormatting>
  <conditionalFormatting sqref="D5:D13 D17:D25 D29:D37">
    <cfRule type="cellIs" priority="29" dxfId="204" operator="lessThan" stopIfTrue="1">
      <formula>25</formula>
    </cfRule>
    <cfRule type="cellIs" priority="30" dxfId="202" operator="between" stopIfTrue="1">
      <formula>25</formula>
      <formula>29.999</formula>
    </cfRule>
    <cfRule type="cellIs" priority="31" dxfId="203" operator="between" stopIfTrue="1">
      <formula>30</formula>
      <formula>35</formula>
    </cfRule>
  </conditionalFormatting>
  <conditionalFormatting sqref="C17:C25">
    <cfRule type="cellIs" priority="32" dxfId="204" operator="lessThan" stopIfTrue="1">
      <formula>300</formula>
    </cfRule>
    <cfRule type="cellIs" priority="33" dxfId="212" operator="between" stopIfTrue="1">
      <formula>300</formula>
      <formula>359</formula>
    </cfRule>
    <cfRule type="cellIs" priority="34" dxfId="203" operator="between" stopIfTrue="1">
      <formula>360</formula>
      <formula>431</formula>
    </cfRule>
  </conditionalFormatting>
  <conditionalFormatting sqref="C29:C37">
    <cfRule type="cellIs" priority="35" dxfId="206" operator="lessThan" stopIfTrue="1">
      <formula>525</formula>
    </cfRule>
    <cfRule type="cellIs" priority="36" dxfId="203" operator="between" stopIfTrue="1">
      <formula>525</formula>
      <formula>629</formula>
    </cfRule>
    <cfRule type="cellIs" priority="37" dxfId="203" operator="between" stopIfTrue="1">
      <formula>630</formula>
      <formula>755</formula>
    </cfRule>
  </conditionalFormatting>
  <printOptions gridLines="1"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">
      <selection activeCell="N77" sqref="N77"/>
    </sheetView>
  </sheetViews>
  <sheetFormatPr defaultColWidth="11.421875" defaultRowHeight="15"/>
  <cols>
    <col min="1" max="1" width="23.140625" style="0" customWidth="1"/>
    <col min="2" max="2" width="4.00390625" style="0" customWidth="1"/>
    <col min="3" max="3" width="6.57421875" style="0" bestFit="1" customWidth="1"/>
    <col min="4" max="5" width="4.00390625" style="0" customWidth="1"/>
    <col min="6" max="6" width="5.7109375" style="0" customWidth="1"/>
    <col min="7" max="7" width="4.00390625" style="0" customWidth="1"/>
    <col min="8" max="8" width="1.1484375" style="0" customWidth="1"/>
    <col min="9" max="9" width="4.00390625" style="0" customWidth="1"/>
    <col min="10" max="11" width="9.140625" style="0" customWidth="1"/>
    <col min="12" max="12" width="23.140625" style="0" customWidth="1"/>
    <col min="13" max="16" width="4.00390625" style="0" customWidth="1"/>
    <col min="17" max="17" width="5.7109375" style="0" customWidth="1"/>
    <col min="18" max="18" width="4.00390625" style="0" customWidth="1"/>
    <col min="19" max="19" width="1.1484375" style="0" customWidth="1"/>
    <col min="20" max="20" width="4.00390625" style="0" customWidth="1"/>
    <col min="21" max="21" width="9.140625" style="0" customWidth="1"/>
    <col min="22" max="246" width="11.421875" style="0" customWidth="1"/>
  </cols>
  <sheetData>
    <row r="1" spans="1:30" ht="18.75">
      <c r="A1" s="122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76"/>
      <c r="N1" s="76"/>
      <c r="O1" s="76"/>
      <c r="P1" s="76"/>
      <c r="Q1" s="76"/>
      <c r="R1" s="76"/>
      <c r="S1" s="76"/>
      <c r="T1" s="76"/>
      <c r="U1" s="76"/>
      <c r="V1" s="76"/>
      <c r="W1" s="137"/>
      <c r="X1" s="137"/>
      <c r="Y1" s="137"/>
      <c r="Z1" s="137"/>
      <c r="AA1" s="137"/>
      <c r="AB1" s="137"/>
      <c r="AC1" s="137"/>
      <c r="AD1" s="137"/>
    </row>
    <row r="3" spans="1:12" ht="15.75">
      <c r="A3" s="127" t="s">
        <v>175</v>
      </c>
      <c r="L3" s="127" t="s">
        <v>159</v>
      </c>
    </row>
    <row r="5" spans="1:20" ht="15">
      <c r="A5" s="2" t="s">
        <v>18</v>
      </c>
      <c r="B5" s="37">
        <v>1</v>
      </c>
      <c r="C5" s="37">
        <v>2</v>
      </c>
      <c r="D5" s="37">
        <v>3</v>
      </c>
      <c r="E5" s="37">
        <v>4</v>
      </c>
      <c r="F5" s="35" t="s">
        <v>8</v>
      </c>
      <c r="G5" s="35" t="s">
        <v>9</v>
      </c>
      <c r="H5" s="35"/>
      <c r="I5" s="35"/>
      <c r="L5" s="2" t="s">
        <v>18</v>
      </c>
      <c r="M5" s="37">
        <v>1</v>
      </c>
      <c r="N5" s="37">
        <v>2</v>
      </c>
      <c r="O5" s="37">
        <v>3</v>
      </c>
      <c r="P5" s="37">
        <v>4</v>
      </c>
      <c r="Q5" s="35" t="s">
        <v>8</v>
      </c>
      <c r="R5" s="35" t="s">
        <v>9</v>
      </c>
      <c r="S5" s="35"/>
      <c r="T5" s="35"/>
    </row>
    <row r="6" spans="1:20" ht="15">
      <c r="A6" s="2" t="s">
        <v>121</v>
      </c>
      <c r="B6" s="12">
        <v>31</v>
      </c>
      <c r="C6" s="227">
        <v>30</v>
      </c>
      <c r="D6" s="227">
        <v>37</v>
      </c>
      <c r="E6" s="227">
        <v>36</v>
      </c>
      <c r="F6" s="43">
        <v>134</v>
      </c>
      <c r="G6" s="41">
        <v>16</v>
      </c>
      <c r="H6" s="42" t="s">
        <v>28</v>
      </c>
      <c r="I6" s="41">
        <v>0</v>
      </c>
      <c r="L6" s="2" t="s">
        <v>121</v>
      </c>
      <c r="M6" s="171">
        <v>36</v>
      </c>
      <c r="N6" s="171">
        <v>31</v>
      </c>
      <c r="O6" s="54">
        <v>22</v>
      </c>
      <c r="P6" s="54">
        <v>0</v>
      </c>
      <c r="Q6" s="43">
        <v>89</v>
      </c>
      <c r="R6" s="41">
        <v>16</v>
      </c>
      <c r="S6" s="42" t="s">
        <v>28</v>
      </c>
      <c r="T6" s="41">
        <v>0</v>
      </c>
    </row>
    <row r="7" spans="1:20" ht="15">
      <c r="A7" s="2" t="s">
        <v>86</v>
      </c>
      <c r="B7" s="227">
        <v>39</v>
      </c>
      <c r="C7" s="12">
        <v>29</v>
      </c>
      <c r="D7" s="12">
        <v>34</v>
      </c>
      <c r="E7" s="12">
        <v>31</v>
      </c>
      <c r="F7" s="43">
        <v>133</v>
      </c>
      <c r="G7" s="35"/>
      <c r="H7" s="35"/>
      <c r="I7" s="35"/>
      <c r="L7" s="2" t="s">
        <v>119</v>
      </c>
      <c r="M7" s="54">
        <v>29</v>
      </c>
      <c r="N7" s="54">
        <v>29</v>
      </c>
      <c r="O7" s="54">
        <v>29</v>
      </c>
      <c r="P7" s="54">
        <v>0</v>
      </c>
      <c r="Q7" s="43">
        <v>87</v>
      </c>
      <c r="R7" s="35"/>
      <c r="S7" s="35"/>
      <c r="T7" s="35"/>
    </row>
    <row r="8" spans="1:20" ht="15">
      <c r="A8" s="2" t="s">
        <v>142</v>
      </c>
      <c r="B8" s="12">
        <v>34</v>
      </c>
      <c r="C8" s="12">
        <v>29</v>
      </c>
      <c r="D8" s="12">
        <v>33</v>
      </c>
      <c r="E8" s="12">
        <v>28</v>
      </c>
      <c r="F8" s="43">
        <v>124</v>
      </c>
      <c r="G8" s="35"/>
      <c r="H8" s="35"/>
      <c r="I8" s="35"/>
      <c r="L8" s="2" t="s">
        <v>86</v>
      </c>
      <c r="M8" s="54">
        <v>34</v>
      </c>
      <c r="N8" s="54">
        <v>27</v>
      </c>
      <c r="O8" s="171">
        <v>31</v>
      </c>
      <c r="P8" s="54">
        <v>0</v>
      </c>
      <c r="Q8" s="43">
        <v>92</v>
      </c>
      <c r="R8" s="35"/>
      <c r="S8" s="35"/>
      <c r="T8" s="35"/>
    </row>
    <row r="9" spans="1:20" ht="15.75" thickBot="1">
      <c r="A9" s="2" t="s">
        <v>70</v>
      </c>
      <c r="B9" s="12">
        <v>25</v>
      </c>
      <c r="C9" s="12">
        <v>28</v>
      </c>
      <c r="D9" s="12">
        <v>28</v>
      </c>
      <c r="E9" s="12">
        <v>28</v>
      </c>
      <c r="F9" s="43">
        <v>109</v>
      </c>
      <c r="G9" s="35"/>
      <c r="H9" s="35"/>
      <c r="I9" s="35"/>
      <c r="L9" s="2" t="s">
        <v>70</v>
      </c>
      <c r="M9" s="54">
        <v>28</v>
      </c>
      <c r="N9" s="54">
        <v>28</v>
      </c>
      <c r="O9" s="54">
        <v>30</v>
      </c>
      <c r="P9" s="54">
        <v>0</v>
      </c>
      <c r="Q9" s="43">
        <v>86</v>
      </c>
      <c r="R9" s="35"/>
      <c r="S9" s="35"/>
      <c r="T9" s="35"/>
    </row>
    <row r="10" spans="1:20" ht="16.5" thickBot="1" thickTop="1">
      <c r="A10" s="2"/>
      <c r="B10" s="135">
        <v>90</v>
      </c>
      <c r="C10" s="135">
        <v>86</v>
      </c>
      <c r="D10" s="135">
        <v>95</v>
      </c>
      <c r="E10" s="135">
        <v>87</v>
      </c>
      <c r="F10" s="129">
        <v>358</v>
      </c>
      <c r="G10" s="35"/>
      <c r="H10" s="35"/>
      <c r="I10" s="35"/>
      <c r="L10" s="2"/>
      <c r="M10" s="135">
        <v>91</v>
      </c>
      <c r="N10" s="135">
        <v>84</v>
      </c>
      <c r="O10" s="135">
        <v>81</v>
      </c>
      <c r="P10" s="135">
        <v>0</v>
      </c>
      <c r="Q10" s="129">
        <v>256</v>
      </c>
      <c r="R10" s="35"/>
      <c r="S10" s="35"/>
      <c r="T10" s="35"/>
    </row>
    <row r="11" spans="2:16" ht="15.75" thickTop="1">
      <c r="B11" s="142"/>
      <c r="C11" s="142"/>
      <c r="D11" s="142"/>
      <c r="E11" s="142"/>
      <c r="M11" s="142"/>
      <c r="N11" s="142"/>
      <c r="O11" s="142"/>
      <c r="P11" s="142"/>
    </row>
    <row r="12" spans="2:16" ht="15">
      <c r="B12" s="142"/>
      <c r="C12" s="142"/>
      <c r="D12" s="142"/>
      <c r="E12" s="142"/>
      <c r="M12" s="142"/>
      <c r="N12" s="142"/>
      <c r="O12" s="142"/>
      <c r="P12" s="142"/>
    </row>
    <row r="13" spans="1:20" ht="15">
      <c r="A13" s="2" t="s">
        <v>152</v>
      </c>
      <c r="B13" s="143">
        <v>1</v>
      </c>
      <c r="C13" s="143">
        <v>2</v>
      </c>
      <c r="D13" s="143">
        <v>3</v>
      </c>
      <c r="E13" s="143">
        <v>4</v>
      </c>
      <c r="F13" s="35" t="s">
        <v>8</v>
      </c>
      <c r="G13" s="35" t="s">
        <v>9</v>
      </c>
      <c r="H13" s="35"/>
      <c r="I13" s="35"/>
      <c r="L13" s="2" t="s">
        <v>21</v>
      </c>
      <c r="M13" s="143">
        <v>1</v>
      </c>
      <c r="N13" s="143">
        <v>2</v>
      </c>
      <c r="O13" s="143">
        <v>3</v>
      </c>
      <c r="P13" s="143">
        <v>4</v>
      </c>
      <c r="Q13" s="2" t="s">
        <v>8</v>
      </c>
      <c r="R13" s="35" t="s">
        <v>9</v>
      </c>
      <c r="S13" s="35"/>
      <c r="T13" s="35"/>
    </row>
    <row r="14" spans="1:20" ht="15">
      <c r="A14" s="2" t="s">
        <v>85</v>
      </c>
      <c r="B14" s="12">
        <v>32</v>
      </c>
      <c r="C14" s="227">
        <v>31</v>
      </c>
      <c r="D14" s="12">
        <v>32</v>
      </c>
      <c r="E14" s="12">
        <v>33</v>
      </c>
      <c r="F14" s="43">
        <v>128</v>
      </c>
      <c r="G14" s="41">
        <v>14</v>
      </c>
      <c r="H14" s="35" t="s">
        <v>28</v>
      </c>
      <c r="I14" s="37">
        <v>2</v>
      </c>
      <c r="L14" s="2" t="s">
        <v>69</v>
      </c>
      <c r="M14" s="54">
        <v>29</v>
      </c>
      <c r="N14" s="171">
        <v>33</v>
      </c>
      <c r="O14" s="171">
        <v>31</v>
      </c>
      <c r="P14" s="54">
        <v>0</v>
      </c>
      <c r="Q14" s="43">
        <v>93</v>
      </c>
      <c r="R14" s="42">
        <v>14</v>
      </c>
      <c r="S14" s="35" t="s">
        <v>28</v>
      </c>
      <c r="T14" s="37">
        <v>2</v>
      </c>
    </row>
    <row r="15" spans="1:20" ht="15">
      <c r="A15" s="2" t="s">
        <v>130</v>
      </c>
      <c r="B15" s="227">
        <v>36</v>
      </c>
      <c r="C15" s="12">
        <v>27</v>
      </c>
      <c r="D15" s="227">
        <v>35</v>
      </c>
      <c r="E15" s="12">
        <v>31</v>
      </c>
      <c r="F15" s="43">
        <v>129</v>
      </c>
      <c r="G15" s="35"/>
      <c r="H15" s="35"/>
      <c r="I15" s="35"/>
      <c r="L15" s="2" t="s">
        <v>64</v>
      </c>
      <c r="M15" s="171">
        <v>35</v>
      </c>
      <c r="N15" s="54">
        <v>33</v>
      </c>
      <c r="O15" s="54">
        <v>30</v>
      </c>
      <c r="P15" s="54">
        <v>0</v>
      </c>
      <c r="Q15" s="43">
        <v>98</v>
      </c>
      <c r="R15" s="35"/>
      <c r="S15" s="35"/>
      <c r="T15" s="35"/>
    </row>
    <row r="16" spans="1:20" ht="15">
      <c r="A16" s="2" t="s">
        <v>125</v>
      </c>
      <c r="B16" s="12">
        <v>34</v>
      </c>
      <c r="C16" s="12">
        <v>30</v>
      </c>
      <c r="D16" s="12">
        <v>34</v>
      </c>
      <c r="E16" s="12">
        <v>28</v>
      </c>
      <c r="F16" s="43">
        <v>126</v>
      </c>
      <c r="G16" s="35"/>
      <c r="H16" s="35"/>
      <c r="I16" s="35"/>
      <c r="L16" s="2" t="s">
        <v>72</v>
      </c>
      <c r="M16" s="54">
        <v>29</v>
      </c>
      <c r="N16" s="54">
        <v>29</v>
      </c>
      <c r="O16" s="54">
        <v>26</v>
      </c>
      <c r="P16" s="54">
        <v>0</v>
      </c>
      <c r="Q16" s="43">
        <v>84</v>
      </c>
      <c r="R16" s="35"/>
      <c r="S16" s="35"/>
      <c r="T16" s="35"/>
    </row>
    <row r="17" spans="1:20" ht="15.75" thickBot="1">
      <c r="A17" s="2" t="s">
        <v>122</v>
      </c>
      <c r="B17" s="12">
        <v>30</v>
      </c>
      <c r="C17" s="12">
        <v>27</v>
      </c>
      <c r="D17" s="12">
        <v>27</v>
      </c>
      <c r="E17" s="227">
        <v>34</v>
      </c>
      <c r="F17" s="43">
        <v>118</v>
      </c>
      <c r="G17" s="35"/>
      <c r="H17" s="35"/>
      <c r="I17" s="35"/>
      <c r="L17" s="2" t="s">
        <v>120</v>
      </c>
      <c r="M17" s="54">
        <v>33</v>
      </c>
      <c r="N17" s="54">
        <v>30</v>
      </c>
      <c r="O17" s="54">
        <v>29</v>
      </c>
      <c r="P17" s="54">
        <v>0</v>
      </c>
      <c r="Q17" s="43">
        <v>92</v>
      </c>
      <c r="R17" s="35"/>
      <c r="S17" s="35"/>
      <c r="T17" s="35"/>
    </row>
    <row r="18" spans="1:20" ht="16.5" thickBot="1" thickTop="1">
      <c r="A18" s="2"/>
      <c r="B18" s="135">
        <v>96</v>
      </c>
      <c r="C18" s="135">
        <v>84</v>
      </c>
      <c r="D18" s="135">
        <v>93</v>
      </c>
      <c r="E18" s="135">
        <v>92</v>
      </c>
      <c r="F18" s="129">
        <v>365</v>
      </c>
      <c r="G18" s="35"/>
      <c r="H18" s="35"/>
      <c r="I18" s="35"/>
      <c r="L18" s="2"/>
      <c r="M18" s="135">
        <v>91</v>
      </c>
      <c r="N18" s="135">
        <v>92</v>
      </c>
      <c r="O18" s="135">
        <v>85</v>
      </c>
      <c r="P18" s="135">
        <v>0</v>
      </c>
      <c r="Q18" s="129">
        <v>268</v>
      </c>
      <c r="R18" s="35"/>
      <c r="S18" s="35"/>
      <c r="T18" s="35"/>
    </row>
    <row r="19" spans="2:16" ht="15.75" thickTop="1">
      <c r="B19" s="142"/>
      <c r="C19" s="142"/>
      <c r="D19" s="142"/>
      <c r="E19" s="142"/>
      <c r="M19" s="142"/>
      <c r="N19" s="142"/>
      <c r="O19" s="142"/>
      <c r="P19" s="142"/>
    </row>
    <row r="20" spans="2:16" ht="15">
      <c r="B20" s="142"/>
      <c r="C20" s="142"/>
      <c r="D20" s="142"/>
      <c r="E20" s="142"/>
      <c r="M20" s="142"/>
      <c r="N20" s="142"/>
      <c r="O20" s="142"/>
      <c r="P20" s="142"/>
    </row>
    <row r="21" spans="1:20" ht="15">
      <c r="A21" s="2" t="s">
        <v>21</v>
      </c>
      <c r="B21" s="143">
        <v>1</v>
      </c>
      <c r="C21" s="143">
        <v>2</v>
      </c>
      <c r="D21" s="143">
        <v>3</v>
      </c>
      <c r="E21" s="143">
        <v>4</v>
      </c>
      <c r="F21" s="2" t="s">
        <v>8</v>
      </c>
      <c r="G21" s="35" t="s">
        <v>9</v>
      </c>
      <c r="H21" s="35"/>
      <c r="I21" s="35"/>
      <c r="L21" s="2" t="s">
        <v>152</v>
      </c>
      <c r="M21" s="143">
        <v>1</v>
      </c>
      <c r="N21" s="143">
        <v>2</v>
      </c>
      <c r="O21" s="143">
        <v>3</v>
      </c>
      <c r="P21" s="143">
        <v>4</v>
      </c>
      <c r="Q21" s="35" t="s">
        <v>8</v>
      </c>
      <c r="R21" s="35" t="s">
        <v>9</v>
      </c>
      <c r="S21" s="35"/>
      <c r="T21" s="35"/>
    </row>
    <row r="22" spans="1:20" ht="15">
      <c r="A22" s="2" t="s">
        <v>69</v>
      </c>
      <c r="B22" s="12">
        <v>32</v>
      </c>
      <c r="C22" s="12">
        <v>28</v>
      </c>
      <c r="D22" s="12">
        <v>30</v>
      </c>
      <c r="E22" s="12">
        <v>30</v>
      </c>
      <c r="F22" s="43">
        <v>120</v>
      </c>
      <c r="G22" s="42">
        <v>11</v>
      </c>
      <c r="H22" s="35" t="s">
        <v>28</v>
      </c>
      <c r="I22" s="37">
        <v>5</v>
      </c>
      <c r="L22" s="2" t="s">
        <v>137</v>
      </c>
      <c r="M22" s="171">
        <v>38</v>
      </c>
      <c r="N22" s="54">
        <v>32</v>
      </c>
      <c r="O22" s="171">
        <v>31</v>
      </c>
      <c r="P22" s="54">
        <v>0</v>
      </c>
      <c r="Q22" s="43">
        <v>101</v>
      </c>
      <c r="R22" s="42">
        <v>12</v>
      </c>
      <c r="S22" s="35" t="s">
        <v>28</v>
      </c>
      <c r="T22" s="37">
        <v>4</v>
      </c>
    </row>
    <row r="23" spans="1:20" ht="15">
      <c r="A23" s="2" t="s">
        <v>64</v>
      </c>
      <c r="B23" s="227">
        <v>36</v>
      </c>
      <c r="C23" s="227">
        <v>33</v>
      </c>
      <c r="D23" s="12">
        <v>32</v>
      </c>
      <c r="E23" s="12">
        <v>35</v>
      </c>
      <c r="F23" s="43">
        <v>136</v>
      </c>
      <c r="G23" s="35"/>
      <c r="H23" s="35"/>
      <c r="I23" s="35"/>
      <c r="L23" s="2" t="s">
        <v>125</v>
      </c>
      <c r="M23" s="54">
        <v>28</v>
      </c>
      <c r="N23" s="171">
        <v>36</v>
      </c>
      <c r="O23" s="54">
        <v>31</v>
      </c>
      <c r="P23" s="54">
        <v>0</v>
      </c>
      <c r="Q23" s="43">
        <v>95</v>
      </c>
      <c r="R23" s="35"/>
      <c r="S23" s="35"/>
      <c r="T23" s="35"/>
    </row>
    <row r="24" spans="1:20" ht="15">
      <c r="A24" s="2" t="s">
        <v>120</v>
      </c>
      <c r="B24" s="12">
        <v>33</v>
      </c>
      <c r="C24" s="12">
        <v>32</v>
      </c>
      <c r="D24" s="227">
        <v>34</v>
      </c>
      <c r="E24" s="227">
        <v>36</v>
      </c>
      <c r="F24" s="43">
        <v>135</v>
      </c>
      <c r="G24" s="35"/>
      <c r="H24" s="35"/>
      <c r="I24" s="35"/>
      <c r="L24" s="2" t="s">
        <v>130</v>
      </c>
      <c r="M24" s="54">
        <v>31</v>
      </c>
      <c r="N24" s="54">
        <v>32</v>
      </c>
      <c r="O24" s="54">
        <v>26</v>
      </c>
      <c r="P24" s="54">
        <v>0</v>
      </c>
      <c r="Q24" s="43">
        <v>89</v>
      </c>
      <c r="R24" s="35"/>
      <c r="S24" s="35"/>
      <c r="T24" s="35"/>
    </row>
    <row r="25" spans="1:20" ht="15.75" thickBot="1">
      <c r="A25" s="2" t="s">
        <v>72</v>
      </c>
      <c r="B25" s="12">
        <v>30</v>
      </c>
      <c r="C25" s="12">
        <v>30</v>
      </c>
      <c r="D25" s="12">
        <v>29</v>
      </c>
      <c r="E25" s="12">
        <v>31</v>
      </c>
      <c r="F25" s="43">
        <v>120</v>
      </c>
      <c r="G25" s="35"/>
      <c r="H25" s="35"/>
      <c r="I25" s="35"/>
      <c r="L25" s="2" t="s">
        <v>122</v>
      </c>
      <c r="M25" s="54">
        <v>32</v>
      </c>
      <c r="N25" s="54">
        <v>31</v>
      </c>
      <c r="O25" s="54">
        <v>28</v>
      </c>
      <c r="P25" s="54">
        <v>0</v>
      </c>
      <c r="Q25" s="43">
        <v>91</v>
      </c>
      <c r="R25" s="35"/>
      <c r="S25" s="35"/>
      <c r="T25" s="35"/>
    </row>
    <row r="26" spans="1:20" ht="16.5" thickBot="1" thickTop="1">
      <c r="A26" s="2"/>
      <c r="B26" s="135">
        <v>95</v>
      </c>
      <c r="C26" s="135">
        <v>90</v>
      </c>
      <c r="D26" s="135">
        <v>91</v>
      </c>
      <c r="E26" s="135">
        <v>96</v>
      </c>
      <c r="F26" s="129">
        <v>372</v>
      </c>
      <c r="G26" s="35"/>
      <c r="H26" s="35"/>
      <c r="I26" s="35"/>
      <c r="L26" s="2"/>
      <c r="M26" s="135">
        <v>91</v>
      </c>
      <c r="N26" s="135">
        <v>95</v>
      </c>
      <c r="O26" s="135">
        <v>85</v>
      </c>
      <c r="P26" s="135">
        <v>0</v>
      </c>
      <c r="Q26" s="129">
        <v>271</v>
      </c>
      <c r="R26" s="35"/>
      <c r="S26" s="35"/>
      <c r="T26" s="35"/>
    </row>
    <row r="27" spans="2:16" ht="15.75" thickTop="1">
      <c r="B27" s="142"/>
      <c r="C27" s="142"/>
      <c r="D27" s="142"/>
      <c r="E27" s="142"/>
      <c r="M27" s="142"/>
      <c r="N27" s="142"/>
      <c r="O27" s="142"/>
      <c r="P27" s="142"/>
    </row>
    <row r="28" spans="2:16" ht="15">
      <c r="B28" s="142"/>
      <c r="C28" s="142"/>
      <c r="D28" s="142"/>
      <c r="E28" s="142"/>
      <c r="M28" s="142"/>
      <c r="N28" s="142"/>
      <c r="O28" s="142"/>
      <c r="P28" s="142"/>
    </row>
    <row r="29" spans="1:20" ht="15">
      <c r="A29" s="2" t="s">
        <v>26</v>
      </c>
      <c r="B29" s="143">
        <v>1</v>
      </c>
      <c r="C29" s="143">
        <v>2</v>
      </c>
      <c r="D29" s="143">
        <v>3</v>
      </c>
      <c r="E29" s="143">
        <v>4</v>
      </c>
      <c r="F29" s="35" t="s">
        <v>8</v>
      </c>
      <c r="G29" s="37" t="s">
        <v>9</v>
      </c>
      <c r="H29" s="37"/>
      <c r="I29" s="37"/>
      <c r="L29" s="2" t="s">
        <v>26</v>
      </c>
      <c r="M29" s="143">
        <v>1</v>
      </c>
      <c r="N29" s="143">
        <v>2</v>
      </c>
      <c r="O29" s="143">
        <v>3</v>
      </c>
      <c r="P29" s="143">
        <v>4</v>
      </c>
      <c r="Q29" s="35" t="s">
        <v>8</v>
      </c>
      <c r="R29" s="37" t="s">
        <v>9</v>
      </c>
      <c r="S29" s="37"/>
      <c r="T29" s="37"/>
    </row>
    <row r="30" spans="1:20" ht="15">
      <c r="A30" s="2" t="s">
        <v>100</v>
      </c>
      <c r="B30" s="12">
        <v>30</v>
      </c>
      <c r="C30" s="12">
        <v>31</v>
      </c>
      <c r="D30" s="12">
        <v>30</v>
      </c>
      <c r="E30" s="227">
        <v>39</v>
      </c>
      <c r="F30" s="43">
        <v>130</v>
      </c>
      <c r="G30" s="39">
        <v>11</v>
      </c>
      <c r="H30" s="39" t="s">
        <v>28</v>
      </c>
      <c r="I30" s="39">
        <v>5</v>
      </c>
      <c r="L30" s="116" t="s">
        <v>123</v>
      </c>
      <c r="M30" s="54">
        <v>33</v>
      </c>
      <c r="N30" s="54">
        <v>32</v>
      </c>
      <c r="O30" s="54">
        <v>31</v>
      </c>
      <c r="P30" s="54">
        <v>0</v>
      </c>
      <c r="Q30" s="43">
        <v>96</v>
      </c>
      <c r="R30" s="39">
        <v>10</v>
      </c>
      <c r="S30" s="39" t="s">
        <v>28</v>
      </c>
      <c r="T30" s="39">
        <v>6</v>
      </c>
    </row>
    <row r="31" spans="1:27" ht="15">
      <c r="A31" s="2" t="s">
        <v>81</v>
      </c>
      <c r="B31" s="12">
        <v>29</v>
      </c>
      <c r="C31" s="12">
        <v>31</v>
      </c>
      <c r="D31" s="12">
        <v>31</v>
      </c>
      <c r="E31" s="12">
        <v>31</v>
      </c>
      <c r="F31" s="43">
        <v>122</v>
      </c>
      <c r="G31" s="50"/>
      <c r="H31" s="39"/>
      <c r="I31" s="39"/>
      <c r="L31" s="2" t="s">
        <v>90</v>
      </c>
      <c r="M31" s="54">
        <v>36</v>
      </c>
      <c r="N31" s="171">
        <v>34</v>
      </c>
      <c r="O31" s="171">
        <v>36</v>
      </c>
      <c r="P31" s="54">
        <v>0</v>
      </c>
      <c r="Q31" s="43">
        <v>106</v>
      </c>
      <c r="R31" s="50"/>
      <c r="S31" s="39"/>
      <c r="T31" s="39"/>
      <c r="V31" s="2"/>
      <c r="W31" s="54"/>
      <c r="X31" s="54"/>
      <c r="Y31" s="54"/>
      <c r="Z31" s="54"/>
      <c r="AA31" s="43"/>
    </row>
    <row r="32" spans="1:20" ht="15">
      <c r="A32" s="2" t="s">
        <v>58</v>
      </c>
      <c r="B32" s="12">
        <v>31</v>
      </c>
      <c r="C32" s="12">
        <v>28</v>
      </c>
      <c r="D32" s="227">
        <v>31</v>
      </c>
      <c r="E32" s="12">
        <v>34</v>
      </c>
      <c r="F32" s="43">
        <v>124</v>
      </c>
      <c r="G32" s="50"/>
      <c r="H32" s="39"/>
      <c r="I32" s="39"/>
      <c r="L32" s="2" t="s">
        <v>100</v>
      </c>
      <c r="M32" s="171">
        <v>36</v>
      </c>
      <c r="N32" s="54">
        <v>30</v>
      </c>
      <c r="O32" s="54">
        <v>31</v>
      </c>
      <c r="P32" s="54">
        <v>0</v>
      </c>
      <c r="Q32" s="43">
        <v>97</v>
      </c>
      <c r="R32" s="50"/>
      <c r="S32" s="39"/>
      <c r="T32" s="39"/>
    </row>
    <row r="33" spans="1:20" ht="15.75" thickBot="1">
      <c r="A33" s="2" t="s">
        <v>123</v>
      </c>
      <c r="B33" s="227">
        <v>33</v>
      </c>
      <c r="C33" s="227">
        <v>36</v>
      </c>
      <c r="D33" s="12">
        <v>30</v>
      </c>
      <c r="E33" s="12">
        <v>36</v>
      </c>
      <c r="F33" s="43">
        <v>135</v>
      </c>
      <c r="G33" s="50"/>
      <c r="H33" s="39"/>
      <c r="I33" s="39"/>
      <c r="L33" s="2" t="s">
        <v>58</v>
      </c>
      <c r="M33" s="54">
        <v>31</v>
      </c>
      <c r="N33" s="54">
        <v>32</v>
      </c>
      <c r="O33" s="54">
        <v>34</v>
      </c>
      <c r="P33" s="54">
        <v>0</v>
      </c>
      <c r="Q33" s="43">
        <v>97</v>
      </c>
      <c r="R33" s="50"/>
      <c r="S33" s="39"/>
      <c r="T33" s="39"/>
    </row>
    <row r="34" spans="1:20" ht="16.5" thickBot="1" thickTop="1">
      <c r="A34" s="2"/>
      <c r="B34" s="135">
        <v>90</v>
      </c>
      <c r="C34" s="135">
        <v>90</v>
      </c>
      <c r="D34" s="135">
        <v>91</v>
      </c>
      <c r="E34" s="135">
        <v>101</v>
      </c>
      <c r="F34" s="129">
        <v>372</v>
      </c>
      <c r="G34" s="50"/>
      <c r="H34" s="39"/>
      <c r="I34" s="39"/>
      <c r="L34" s="2"/>
      <c r="M34" s="135">
        <v>100</v>
      </c>
      <c r="N34" s="135">
        <v>94</v>
      </c>
      <c r="O34" s="135">
        <v>96</v>
      </c>
      <c r="P34" s="135">
        <v>0</v>
      </c>
      <c r="Q34" s="129">
        <v>290</v>
      </c>
      <c r="R34" s="50"/>
      <c r="S34" s="39"/>
      <c r="T34" s="39"/>
    </row>
    <row r="35" spans="2:16" ht="15.75" thickTop="1">
      <c r="B35" s="142"/>
      <c r="C35" s="142"/>
      <c r="D35" s="142"/>
      <c r="E35" s="142"/>
      <c r="M35" s="142"/>
      <c r="N35" s="142"/>
      <c r="O35" s="142"/>
      <c r="P35" s="142"/>
    </row>
    <row r="36" spans="2:16" ht="15">
      <c r="B36" s="142"/>
      <c r="C36" s="142"/>
      <c r="D36" s="142"/>
      <c r="E36" s="142"/>
      <c r="M36" s="142"/>
      <c r="N36" s="142"/>
      <c r="O36" s="142"/>
      <c r="P36" s="142"/>
    </row>
    <row r="37" spans="1:20" ht="15">
      <c r="A37" s="2" t="s">
        <v>54</v>
      </c>
      <c r="B37" s="143">
        <v>1</v>
      </c>
      <c r="C37" s="143">
        <v>2</v>
      </c>
      <c r="D37" s="143">
        <v>3</v>
      </c>
      <c r="E37" s="143">
        <v>4</v>
      </c>
      <c r="F37" s="35" t="s">
        <v>8</v>
      </c>
      <c r="G37" s="35" t="s">
        <v>9</v>
      </c>
      <c r="H37" s="35"/>
      <c r="I37" s="35"/>
      <c r="L37" s="2" t="s">
        <v>156</v>
      </c>
      <c r="M37" s="37">
        <v>1</v>
      </c>
      <c r="N37" s="37">
        <v>2</v>
      </c>
      <c r="O37" s="37">
        <v>3</v>
      </c>
      <c r="P37" s="37">
        <v>4</v>
      </c>
      <c r="Q37" s="35" t="s">
        <v>8</v>
      </c>
      <c r="R37" s="35" t="s">
        <v>9</v>
      </c>
      <c r="S37" s="35"/>
      <c r="T37" s="35"/>
    </row>
    <row r="38" spans="1:20" ht="15">
      <c r="A38" s="2" t="s">
        <v>107</v>
      </c>
      <c r="B38" s="12">
        <v>33</v>
      </c>
      <c r="C38" s="12">
        <v>35</v>
      </c>
      <c r="D38" s="12">
        <v>36</v>
      </c>
      <c r="E38" s="12">
        <v>38</v>
      </c>
      <c r="F38" s="43">
        <v>142</v>
      </c>
      <c r="G38" s="39">
        <v>8</v>
      </c>
      <c r="H38" s="39" t="s">
        <v>28</v>
      </c>
      <c r="I38" s="39">
        <v>8</v>
      </c>
      <c r="L38" s="2" t="s">
        <v>160</v>
      </c>
      <c r="M38" s="171">
        <v>35</v>
      </c>
      <c r="N38" s="43">
        <v>33</v>
      </c>
      <c r="O38" s="171">
        <v>34</v>
      </c>
      <c r="P38" s="43">
        <v>0</v>
      </c>
      <c r="Q38" s="43">
        <v>102</v>
      </c>
      <c r="R38" s="39">
        <v>8</v>
      </c>
      <c r="S38" s="39" t="s">
        <v>28</v>
      </c>
      <c r="T38" s="39">
        <v>8</v>
      </c>
    </row>
    <row r="39" spans="1:20" ht="15">
      <c r="A39" s="2" t="s">
        <v>132</v>
      </c>
      <c r="B39" s="12">
        <v>36</v>
      </c>
      <c r="C39" s="12">
        <v>35</v>
      </c>
      <c r="D39" s="12">
        <v>36</v>
      </c>
      <c r="E39" s="12">
        <v>37</v>
      </c>
      <c r="F39" s="43">
        <v>144</v>
      </c>
      <c r="G39" s="39"/>
      <c r="H39" s="39"/>
      <c r="I39" s="39"/>
      <c r="L39" s="2" t="s">
        <v>161</v>
      </c>
      <c r="M39" s="43">
        <v>35</v>
      </c>
      <c r="N39" s="43">
        <v>31</v>
      </c>
      <c r="O39" s="43">
        <v>32</v>
      </c>
      <c r="P39" s="43">
        <v>0</v>
      </c>
      <c r="Q39" s="43">
        <v>98</v>
      </c>
      <c r="R39" s="39"/>
      <c r="S39" s="39"/>
      <c r="T39" s="39"/>
    </row>
    <row r="40" spans="1:20" ht="15">
      <c r="A40" s="2" t="s">
        <v>108</v>
      </c>
      <c r="B40" s="227">
        <v>40</v>
      </c>
      <c r="C40" s="227">
        <v>41</v>
      </c>
      <c r="D40" s="227">
        <v>39</v>
      </c>
      <c r="E40" s="227">
        <v>38</v>
      </c>
      <c r="F40" s="43">
        <v>158</v>
      </c>
      <c r="G40" s="39"/>
      <c r="H40" s="39"/>
      <c r="I40" s="39"/>
      <c r="L40" s="2" t="s">
        <v>162</v>
      </c>
      <c r="M40" s="43">
        <v>35</v>
      </c>
      <c r="N40" s="171">
        <v>35</v>
      </c>
      <c r="O40" s="43">
        <v>33</v>
      </c>
      <c r="P40" s="43">
        <v>0</v>
      </c>
      <c r="Q40" s="43">
        <v>103</v>
      </c>
      <c r="R40" s="39"/>
      <c r="S40" s="39"/>
      <c r="T40" s="39"/>
    </row>
    <row r="41" spans="1:20" ht="15.75" thickBot="1">
      <c r="A41" s="2" t="s">
        <v>90</v>
      </c>
      <c r="B41" s="12">
        <v>26</v>
      </c>
      <c r="C41" s="12">
        <v>32</v>
      </c>
      <c r="D41" s="12">
        <v>32</v>
      </c>
      <c r="E41" s="12">
        <v>31</v>
      </c>
      <c r="F41" s="43">
        <v>121</v>
      </c>
      <c r="G41" s="39"/>
      <c r="H41" s="39"/>
      <c r="I41" s="39"/>
      <c r="L41" s="2" t="s">
        <v>163</v>
      </c>
      <c r="M41" s="43">
        <v>33</v>
      </c>
      <c r="N41" s="43">
        <v>32</v>
      </c>
      <c r="O41" s="43">
        <v>30</v>
      </c>
      <c r="P41" s="43">
        <v>0</v>
      </c>
      <c r="Q41" s="43">
        <v>95</v>
      </c>
      <c r="R41" s="39"/>
      <c r="S41" s="39"/>
      <c r="T41" s="39"/>
    </row>
    <row r="42" spans="1:20" ht="16.5" thickBot="1" thickTop="1">
      <c r="A42" s="2"/>
      <c r="B42" s="135">
        <v>95</v>
      </c>
      <c r="C42" s="135">
        <v>102</v>
      </c>
      <c r="D42" s="135">
        <v>104</v>
      </c>
      <c r="E42" s="135">
        <v>106</v>
      </c>
      <c r="F42" s="129">
        <v>407</v>
      </c>
      <c r="G42" s="39"/>
      <c r="H42" s="39"/>
      <c r="I42" s="39"/>
      <c r="L42" s="2"/>
      <c r="M42" s="36">
        <v>103</v>
      </c>
      <c r="N42" s="36">
        <v>96</v>
      </c>
      <c r="O42" s="36">
        <v>95</v>
      </c>
      <c r="P42" s="36">
        <v>0</v>
      </c>
      <c r="Q42" s="129">
        <v>294</v>
      </c>
      <c r="R42" s="39"/>
      <c r="S42" s="39"/>
      <c r="T42" s="39"/>
    </row>
    <row r="43" ht="15.75" thickTop="1"/>
    <row r="45" spans="1:20" ht="15">
      <c r="A45" s="2" t="s">
        <v>156</v>
      </c>
      <c r="B45" s="37">
        <v>1</v>
      </c>
      <c r="C45" s="37">
        <v>2</v>
      </c>
      <c r="D45" s="37">
        <v>3</v>
      </c>
      <c r="E45" s="37">
        <v>4</v>
      </c>
      <c r="F45" s="35" t="s">
        <v>8</v>
      </c>
      <c r="G45" s="35" t="s">
        <v>9</v>
      </c>
      <c r="H45" s="35"/>
      <c r="I45" s="35"/>
      <c r="L45" s="2" t="s">
        <v>153</v>
      </c>
      <c r="M45" s="143">
        <v>1</v>
      </c>
      <c r="N45" s="143">
        <v>2</v>
      </c>
      <c r="O45" s="143">
        <v>3</v>
      </c>
      <c r="P45" s="143">
        <v>4</v>
      </c>
      <c r="Q45" s="35" t="s">
        <v>8</v>
      </c>
      <c r="R45" s="35" t="s">
        <v>9</v>
      </c>
      <c r="S45" s="35"/>
      <c r="T45" s="35"/>
    </row>
    <row r="46" spans="1:20" ht="15">
      <c r="A46" s="2" t="s">
        <v>160</v>
      </c>
      <c r="B46" s="12">
        <v>40</v>
      </c>
      <c r="C46" s="12">
        <v>39</v>
      </c>
      <c r="D46" s="12">
        <v>36</v>
      </c>
      <c r="E46" s="12">
        <v>32</v>
      </c>
      <c r="F46" s="43">
        <v>147</v>
      </c>
      <c r="G46" s="39">
        <v>6</v>
      </c>
      <c r="H46" s="39" t="s">
        <v>28</v>
      </c>
      <c r="I46" s="39">
        <v>10</v>
      </c>
      <c r="L46" s="2" t="s">
        <v>79</v>
      </c>
      <c r="M46" s="171">
        <v>38</v>
      </c>
      <c r="N46" s="54">
        <v>35</v>
      </c>
      <c r="O46" s="171">
        <v>36</v>
      </c>
      <c r="P46" s="54">
        <v>0</v>
      </c>
      <c r="Q46" s="43">
        <v>109</v>
      </c>
      <c r="R46" s="39">
        <v>6</v>
      </c>
      <c r="S46" s="39" t="s">
        <v>28</v>
      </c>
      <c r="T46" s="39">
        <v>10</v>
      </c>
    </row>
    <row r="47" spans="1:20" ht="15">
      <c r="A47" s="2" t="s">
        <v>161</v>
      </c>
      <c r="B47" s="12">
        <v>36</v>
      </c>
      <c r="C47" s="12">
        <v>37</v>
      </c>
      <c r="D47" s="12">
        <v>33</v>
      </c>
      <c r="E47" s="12">
        <v>31</v>
      </c>
      <c r="F47" s="43">
        <v>137</v>
      </c>
      <c r="G47" s="39"/>
      <c r="H47" s="39"/>
      <c r="I47" s="39"/>
      <c r="L47" s="2" t="s">
        <v>84</v>
      </c>
      <c r="M47" s="54">
        <v>33</v>
      </c>
      <c r="N47" s="171">
        <v>36</v>
      </c>
      <c r="O47" s="54">
        <v>28</v>
      </c>
      <c r="P47" s="54">
        <v>0</v>
      </c>
      <c r="Q47" s="43">
        <v>97</v>
      </c>
      <c r="R47" s="39"/>
      <c r="S47" s="39"/>
      <c r="T47" s="39"/>
    </row>
    <row r="48" spans="1:20" ht="15">
      <c r="A48" s="2" t="s">
        <v>162</v>
      </c>
      <c r="B48" s="227">
        <v>126</v>
      </c>
      <c r="C48" s="227">
        <v>126</v>
      </c>
      <c r="D48" s="227">
        <v>126</v>
      </c>
      <c r="E48" s="227">
        <v>126</v>
      </c>
      <c r="F48" s="43">
        <v>504</v>
      </c>
      <c r="G48" s="39"/>
      <c r="H48" s="39"/>
      <c r="I48" s="39"/>
      <c r="L48" s="2" t="s">
        <v>131</v>
      </c>
      <c r="M48" s="54">
        <v>31</v>
      </c>
      <c r="N48" s="54">
        <v>36</v>
      </c>
      <c r="O48" s="54">
        <v>34</v>
      </c>
      <c r="P48" s="54">
        <v>0</v>
      </c>
      <c r="Q48" s="43">
        <v>101</v>
      </c>
      <c r="R48" s="39"/>
      <c r="S48" s="39"/>
      <c r="T48" s="39"/>
    </row>
    <row r="49" spans="1:20" ht="15.75" thickBot="1">
      <c r="A49" s="2" t="s">
        <v>163</v>
      </c>
      <c r="B49" s="12">
        <v>30</v>
      </c>
      <c r="C49" s="12">
        <v>31</v>
      </c>
      <c r="D49" s="12">
        <v>33</v>
      </c>
      <c r="E49" s="12">
        <v>31</v>
      </c>
      <c r="F49" s="43">
        <v>125</v>
      </c>
      <c r="G49" s="39"/>
      <c r="H49" s="39"/>
      <c r="I49" s="39"/>
      <c r="L49" s="2" t="s">
        <v>112</v>
      </c>
      <c r="M49" s="54">
        <v>36</v>
      </c>
      <c r="N49" s="54">
        <v>36</v>
      </c>
      <c r="O49" s="54">
        <v>31</v>
      </c>
      <c r="P49" s="54">
        <v>0</v>
      </c>
      <c r="Q49" s="43">
        <v>103</v>
      </c>
      <c r="R49" s="39"/>
      <c r="S49" s="39"/>
      <c r="T49" s="39"/>
    </row>
    <row r="50" spans="1:20" ht="16.5" thickBot="1" thickTop="1">
      <c r="A50" s="2"/>
      <c r="B50" s="135">
        <v>106</v>
      </c>
      <c r="C50" s="135">
        <v>107</v>
      </c>
      <c r="D50" s="135">
        <v>102</v>
      </c>
      <c r="E50" s="135">
        <v>94</v>
      </c>
      <c r="F50" s="129">
        <v>409</v>
      </c>
      <c r="G50" s="39"/>
      <c r="H50" s="39"/>
      <c r="I50" s="39"/>
      <c r="L50" s="2"/>
      <c r="M50" s="135">
        <v>100</v>
      </c>
      <c r="N50" s="135">
        <v>107</v>
      </c>
      <c r="O50" s="135">
        <v>93</v>
      </c>
      <c r="P50" s="135">
        <v>0</v>
      </c>
      <c r="Q50" s="129">
        <v>300</v>
      </c>
      <c r="R50" s="39"/>
      <c r="S50" s="39"/>
      <c r="T50" s="39"/>
    </row>
    <row r="51" spans="2:16" ht="15.75" thickTop="1">
      <c r="B51" s="142"/>
      <c r="C51" s="142"/>
      <c r="D51" s="142"/>
      <c r="E51" s="142"/>
      <c r="M51" s="142"/>
      <c r="N51" s="142"/>
      <c r="O51" s="142"/>
      <c r="P51" s="142"/>
    </row>
    <row r="52" spans="2:16" ht="15">
      <c r="B52" s="142"/>
      <c r="C52" s="142"/>
      <c r="D52" s="142"/>
      <c r="E52" s="142"/>
      <c r="M52" s="142"/>
      <c r="N52" s="142"/>
      <c r="O52" s="142"/>
      <c r="P52" s="142"/>
    </row>
    <row r="53" spans="1:20" ht="15">
      <c r="A53" s="2" t="s">
        <v>155</v>
      </c>
      <c r="B53" s="12">
        <v>1</v>
      </c>
      <c r="C53" s="12">
        <v>2</v>
      </c>
      <c r="D53" s="12">
        <v>3</v>
      </c>
      <c r="E53" s="12">
        <v>4</v>
      </c>
      <c r="F53" s="2" t="s">
        <v>8</v>
      </c>
      <c r="G53" s="35" t="s">
        <v>9</v>
      </c>
      <c r="H53" s="35"/>
      <c r="I53" s="35"/>
      <c r="L53" s="2" t="s">
        <v>22</v>
      </c>
      <c r="M53" s="143">
        <v>1</v>
      </c>
      <c r="N53" s="143">
        <v>2</v>
      </c>
      <c r="O53" s="143">
        <v>3</v>
      </c>
      <c r="P53" s="143">
        <v>4</v>
      </c>
      <c r="Q53" s="35" t="s">
        <v>8</v>
      </c>
      <c r="R53" s="35" t="s">
        <v>9</v>
      </c>
      <c r="S53" s="35"/>
      <c r="T53" s="35"/>
    </row>
    <row r="54" spans="1:20" ht="15">
      <c r="A54" s="2" t="s">
        <v>111</v>
      </c>
      <c r="B54" s="12">
        <v>40</v>
      </c>
      <c r="C54" s="12">
        <v>40</v>
      </c>
      <c r="D54" s="12">
        <v>32</v>
      </c>
      <c r="E54" s="12">
        <v>35</v>
      </c>
      <c r="F54" s="43">
        <v>147</v>
      </c>
      <c r="G54" s="42">
        <v>4</v>
      </c>
      <c r="H54" s="35" t="s">
        <v>28</v>
      </c>
      <c r="I54" s="37">
        <v>12</v>
      </c>
      <c r="L54" s="2" t="s">
        <v>89</v>
      </c>
      <c r="M54" s="171">
        <v>38</v>
      </c>
      <c r="N54" s="171">
        <v>39</v>
      </c>
      <c r="O54" s="54">
        <v>35</v>
      </c>
      <c r="P54" s="54">
        <v>0</v>
      </c>
      <c r="Q54" s="43">
        <v>112</v>
      </c>
      <c r="R54" s="37">
        <v>4</v>
      </c>
      <c r="S54" s="35" t="s">
        <v>28</v>
      </c>
      <c r="T54" s="37">
        <v>12</v>
      </c>
    </row>
    <row r="55" spans="1:20" ht="15">
      <c r="A55" s="2" t="s">
        <v>66</v>
      </c>
      <c r="B55" s="12">
        <v>33</v>
      </c>
      <c r="C55" s="12">
        <v>41</v>
      </c>
      <c r="D55" s="12">
        <v>30</v>
      </c>
      <c r="E55" s="12">
        <v>33</v>
      </c>
      <c r="F55" s="43">
        <v>137</v>
      </c>
      <c r="G55" s="35"/>
      <c r="H55" s="35"/>
      <c r="I55" s="35"/>
      <c r="L55" s="2" t="s">
        <v>105</v>
      </c>
      <c r="M55" s="54">
        <v>38</v>
      </c>
      <c r="N55" s="54">
        <v>34</v>
      </c>
      <c r="O55" s="54">
        <v>34</v>
      </c>
      <c r="P55" s="54">
        <v>0</v>
      </c>
      <c r="Q55" s="43">
        <v>106</v>
      </c>
      <c r="R55" s="35"/>
      <c r="S55" s="35"/>
      <c r="T55" s="35"/>
    </row>
    <row r="56" spans="1:20" ht="15">
      <c r="A56" s="2" t="s">
        <v>164</v>
      </c>
      <c r="B56" s="227">
        <v>49</v>
      </c>
      <c r="C56" s="227">
        <v>43</v>
      </c>
      <c r="D56" s="227">
        <v>46</v>
      </c>
      <c r="E56" s="227">
        <v>40</v>
      </c>
      <c r="F56" s="43">
        <v>178</v>
      </c>
      <c r="G56" s="35"/>
      <c r="H56" s="35"/>
      <c r="I56" s="35"/>
      <c r="L56" s="2" t="s">
        <v>88</v>
      </c>
      <c r="M56" s="54">
        <v>34</v>
      </c>
      <c r="N56" s="54">
        <v>34</v>
      </c>
      <c r="O56" s="54">
        <v>36</v>
      </c>
      <c r="P56" s="54">
        <v>0</v>
      </c>
      <c r="Q56" s="43">
        <v>104</v>
      </c>
      <c r="R56" s="35"/>
      <c r="S56" s="35"/>
      <c r="T56" s="35"/>
    </row>
    <row r="57" spans="1:20" ht="15.75" thickBot="1">
      <c r="A57" s="2" t="s">
        <v>137</v>
      </c>
      <c r="B57" s="12">
        <v>32</v>
      </c>
      <c r="C57" s="12">
        <v>32</v>
      </c>
      <c r="D57" s="12">
        <v>43</v>
      </c>
      <c r="E57" s="12">
        <v>33</v>
      </c>
      <c r="F57" s="43">
        <v>140</v>
      </c>
      <c r="G57" s="35"/>
      <c r="H57" s="35"/>
      <c r="I57" s="35"/>
      <c r="L57" s="2" t="s">
        <v>126</v>
      </c>
      <c r="M57" s="54">
        <v>41</v>
      </c>
      <c r="N57" s="54">
        <v>31</v>
      </c>
      <c r="O57" s="171">
        <v>39</v>
      </c>
      <c r="P57" s="54">
        <v>0</v>
      </c>
      <c r="Q57" s="43">
        <v>111</v>
      </c>
      <c r="R57" s="35"/>
      <c r="S57" s="35"/>
      <c r="T57" s="35"/>
    </row>
    <row r="58" spans="1:20" ht="16.5" thickBot="1" thickTop="1">
      <c r="A58" s="2"/>
      <c r="B58" s="135">
        <v>105</v>
      </c>
      <c r="C58" s="135">
        <v>113</v>
      </c>
      <c r="D58" s="135">
        <v>105</v>
      </c>
      <c r="E58" s="135">
        <v>101</v>
      </c>
      <c r="F58" s="129">
        <v>424</v>
      </c>
      <c r="G58" s="35"/>
      <c r="H58" s="35"/>
      <c r="I58" s="35"/>
      <c r="L58" s="2"/>
      <c r="M58" s="135">
        <v>110</v>
      </c>
      <c r="N58" s="135">
        <v>99</v>
      </c>
      <c r="O58" s="135">
        <v>105</v>
      </c>
      <c r="P58" s="136">
        <v>0</v>
      </c>
      <c r="Q58" s="129">
        <v>314</v>
      </c>
      <c r="R58" s="35"/>
      <c r="S58" s="35"/>
      <c r="T58" s="35"/>
    </row>
    <row r="59" spans="2:16" ht="15.75" thickTop="1">
      <c r="B59" s="142"/>
      <c r="C59" s="142"/>
      <c r="D59" s="142"/>
      <c r="E59" s="142"/>
      <c r="M59" s="142"/>
      <c r="N59" s="142"/>
      <c r="O59" s="142"/>
      <c r="P59" s="142"/>
    </row>
    <row r="60" spans="2:16" ht="15">
      <c r="B60" s="142"/>
      <c r="C60" s="142"/>
      <c r="D60" s="142"/>
      <c r="E60" s="142"/>
      <c r="M60" s="142"/>
      <c r="N60" s="142"/>
      <c r="O60" s="142"/>
      <c r="P60" s="142"/>
    </row>
    <row r="61" spans="1:20" ht="15">
      <c r="A61" s="2" t="s">
        <v>22</v>
      </c>
      <c r="B61" s="143">
        <v>1</v>
      </c>
      <c r="C61" s="143">
        <v>2</v>
      </c>
      <c r="D61" s="143">
        <v>3</v>
      </c>
      <c r="E61" s="143">
        <v>4</v>
      </c>
      <c r="F61" s="35" t="s">
        <v>8</v>
      </c>
      <c r="G61" s="35" t="s">
        <v>9</v>
      </c>
      <c r="H61" s="35"/>
      <c r="I61" s="35"/>
      <c r="L61" s="2" t="s">
        <v>54</v>
      </c>
      <c r="M61" s="143">
        <v>1</v>
      </c>
      <c r="N61" s="143">
        <v>2</v>
      </c>
      <c r="O61" s="143">
        <v>3</v>
      </c>
      <c r="P61" s="143">
        <v>4</v>
      </c>
      <c r="Q61" s="35" t="s">
        <v>8</v>
      </c>
      <c r="R61" s="35" t="s">
        <v>9</v>
      </c>
      <c r="S61" s="35"/>
      <c r="T61" s="35"/>
    </row>
    <row r="62" spans="1:20" ht="15">
      <c r="A62" s="2" t="s">
        <v>88</v>
      </c>
      <c r="B62" s="143">
        <v>33</v>
      </c>
      <c r="C62" s="143">
        <v>39</v>
      </c>
      <c r="D62" s="143">
        <v>27</v>
      </c>
      <c r="E62" s="143">
        <v>41</v>
      </c>
      <c r="F62" s="43">
        <v>140</v>
      </c>
      <c r="G62" s="37">
        <v>2</v>
      </c>
      <c r="H62" s="35" t="s">
        <v>28</v>
      </c>
      <c r="I62" s="37">
        <v>14</v>
      </c>
      <c r="L62" s="2" t="s">
        <v>132</v>
      </c>
      <c r="M62" s="54">
        <v>30</v>
      </c>
      <c r="N62" s="171">
        <v>43</v>
      </c>
      <c r="O62" s="171">
        <v>40</v>
      </c>
      <c r="P62" s="54">
        <v>0</v>
      </c>
      <c r="Q62" s="43">
        <v>113</v>
      </c>
      <c r="R62" s="39">
        <v>2</v>
      </c>
      <c r="S62" s="39" t="s">
        <v>28</v>
      </c>
      <c r="T62" s="39">
        <v>14</v>
      </c>
    </row>
    <row r="63" spans="1:20" ht="15">
      <c r="A63" s="2" t="s">
        <v>105</v>
      </c>
      <c r="B63" s="143">
        <v>37</v>
      </c>
      <c r="C63" s="143">
        <v>37</v>
      </c>
      <c r="D63" s="143">
        <v>43</v>
      </c>
      <c r="E63" s="143">
        <v>38</v>
      </c>
      <c r="F63" s="43">
        <v>155</v>
      </c>
      <c r="G63" s="35"/>
      <c r="H63" s="35"/>
      <c r="I63" s="35"/>
      <c r="L63" s="2" t="s">
        <v>107</v>
      </c>
      <c r="M63" s="171">
        <v>40</v>
      </c>
      <c r="N63" s="54">
        <v>40</v>
      </c>
      <c r="O63" s="54">
        <v>38</v>
      </c>
      <c r="P63" s="54">
        <v>0</v>
      </c>
      <c r="Q63" s="43">
        <v>118</v>
      </c>
      <c r="R63" s="39"/>
      <c r="S63" s="39"/>
      <c r="T63" s="39"/>
    </row>
    <row r="64" spans="1:20" ht="15">
      <c r="A64" s="2" t="s">
        <v>126</v>
      </c>
      <c r="B64" s="12">
        <v>36</v>
      </c>
      <c r="C64" s="12">
        <v>36</v>
      </c>
      <c r="D64" s="12">
        <v>36</v>
      </c>
      <c r="E64" s="12">
        <v>34</v>
      </c>
      <c r="F64" s="43">
        <v>142</v>
      </c>
      <c r="G64" s="35"/>
      <c r="H64" s="35"/>
      <c r="I64" s="35"/>
      <c r="L64" s="2" t="s">
        <v>124</v>
      </c>
      <c r="M64" s="54">
        <v>33</v>
      </c>
      <c r="N64" s="54">
        <v>41</v>
      </c>
      <c r="O64" s="54">
        <v>31</v>
      </c>
      <c r="P64" s="54">
        <v>0</v>
      </c>
      <c r="Q64" s="43">
        <v>105</v>
      </c>
      <c r="R64" s="39"/>
      <c r="S64" s="39"/>
      <c r="T64" s="39"/>
    </row>
    <row r="65" spans="1:20" ht="15.75" thickBot="1">
      <c r="A65" s="226">
        <v>0</v>
      </c>
      <c r="B65" s="227">
        <v>126</v>
      </c>
      <c r="C65" s="227">
        <v>126</v>
      </c>
      <c r="D65" s="227">
        <v>126</v>
      </c>
      <c r="E65" s="227">
        <v>126</v>
      </c>
      <c r="F65" s="43">
        <v>504</v>
      </c>
      <c r="G65" s="35"/>
      <c r="H65" s="35"/>
      <c r="I65" s="35"/>
      <c r="L65" s="2" t="s">
        <v>81</v>
      </c>
      <c r="M65" s="54">
        <v>35</v>
      </c>
      <c r="N65" s="54">
        <v>37</v>
      </c>
      <c r="O65" s="54">
        <v>36</v>
      </c>
      <c r="P65" s="54">
        <v>0</v>
      </c>
      <c r="Q65" s="43">
        <v>108</v>
      </c>
      <c r="R65" s="39"/>
      <c r="S65" s="39"/>
      <c r="T65" s="39"/>
    </row>
    <row r="66" spans="1:20" ht="16.5" thickBot="1" thickTop="1">
      <c r="A66" s="2"/>
      <c r="B66" s="135">
        <v>106</v>
      </c>
      <c r="C66" s="135">
        <v>112</v>
      </c>
      <c r="D66" s="135">
        <v>106</v>
      </c>
      <c r="E66" s="135">
        <v>113</v>
      </c>
      <c r="F66" s="129">
        <v>437</v>
      </c>
      <c r="G66" s="35"/>
      <c r="H66" s="35"/>
      <c r="I66" s="35"/>
      <c r="L66" s="2"/>
      <c r="M66" s="36">
        <v>98</v>
      </c>
      <c r="N66" s="36">
        <v>118</v>
      </c>
      <c r="O66" s="36">
        <v>105</v>
      </c>
      <c r="P66" s="36">
        <v>0</v>
      </c>
      <c r="Q66" s="129">
        <v>321</v>
      </c>
      <c r="R66" s="39"/>
      <c r="S66" s="39"/>
      <c r="T66" s="39"/>
    </row>
    <row r="67" ht="15.75" thickTop="1"/>
    <row r="69" spans="1:20" ht="15">
      <c r="A69" s="2" t="s">
        <v>153</v>
      </c>
      <c r="B69" s="143">
        <v>1</v>
      </c>
      <c r="C69" s="143">
        <v>2</v>
      </c>
      <c r="D69" s="143">
        <v>3</v>
      </c>
      <c r="E69" s="143">
        <v>4</v>
      </c>
      <c r="F69" s="35" t="s">
        <v>8</v>
      </c>
      <c r="G69" s="35" t="s">
        <v>9</v>
      </c>
      <c r="H69" s="35"/>
      <c r="I69" s="35"/>
      <c r="L69" s="2" t="s">
        <v>155</v>
      </c>
      <c r="M69" s="12">
        <v>1</v>
      </c>
      <c r="N69" s="12">
        <v>2</v>
      </c>
      <c r="O69" s="12">
        <v>3</v>
      </c>
      <c r="P69" s="12">
        <v>4</v>
      </c>
      <c r="Q69" s="2" t="s">
        <v>8</v>
      </c>
      <c r="R69" s="35" t="s">
        <v>9</v>
      </c>
      <c r="S69" s="35"/>
      <c r="T69" s="35"/>
    </row>
    <row r="70" spans="1:20" ht="15">
      <c r="A70" s="225">
        <v>0</v>
      </c>
      <c r="B70" s="12">
        <v>126</v>
      </c>
      <c r="C70" s="12">
        <v>126</v>
      </c>
      <c r="D70" s="12">
        <v>126</v>
      </c>
      <c r="E70" s="12">
        <v>126</v>
      </c>
      <c r="F70" s="43">
        <v>504</v>
      </c>
      <c r="G70" s="39">
        <v>0</v>
      </c>
      <c r="H70" s="39" t="s">
        <v>28</v>
      </c>
      <c r="I70" s="39">
        <v>16</v>
      </c>
      <c r="L70" s="2" t="s">
        <v>139</v>
      </c>
      <c r="M70" s="43">
        <v>42</v>
      </c>
      <c r="N70" s="171">
        <v>49</v>
      </c>
      <c r="O70" s="171">
        <v>47</v>
      </c>
      <c r="P70" s="43">
        <v>0</v>
      </c>
      <c r="Q70" s="43">
        <v>138</v>
      </c>
      <c r="R70" s="42">
        <v>0</v>
      </c>
      <c r="S70" s="35" t="s">
        <v>28</v>
      </c>
      <c r="T70" s="37">
        <v>16</v>
      </c>
    </row>
    <row r="71" spans="1:20" ht="15">
      <c r="A71" s="225">
        <v>0</v>
      </c>
      <c r="B71" s="12">
        <v>126</v>
      </c>
      <c r="C71" s="12">
        <v>126</v>
      </c>
      <c r="D71" s="12">
        <v>126</v>
      </c>
      <c r="E71" s="12">
        <v>126</v>
      </c>
      <c r="F71" s="43">
        <v>504</v>
      </c>
      <c r="G71" s="39"/>
      <c r="H71" s="39"/>
      <c r="I71" s="39"/>
      <c r="L71" s="2" t="s">
        <v>164</v>
      </c>
      <c r="M71" s="171">
        <v>46</v>
      </c>
      <c r="N71" s="43">
        <v>33</v>
      </c>
      <c r="O71" s="43">
        <v>32</v>
      </c>
      <c r="P71" s="43">
        <v>0</v>
      </c>
      <c r="Q71" s="43">
        <v>111</v>
      </c>
      <c r="R71" s="35"/>
      <c r="S71" s="35"/>
      <c r="T71" s="35"/>
    </row>
    <row r="72" spans="1:20" ht="15">
      <c r="A72" s="225">
        <v>0</v>
      </c>
      <c r="B72" s="12">
        <v>126</v>
      </c>
      <c r="C72" s="12">
        <v>126</v>
      </c>
      <c r="D72" s="12">
        <v>126</v>
      </c>
      <c r="E72" s="12">
        <v>126</v>
      </c>
      <c r="F72" s="43">
        <v>504</v>
      </c>
      <c r="G72" s="39"/>
      <c r="H72" s="39"/>
      <c r="I72" s="39"/>
      <c r="L72" s="2" t="s">
        <v>111</v>
      </c>
      <c r="M72" s="43">
        <v>46</v>
      </c>
      <c r="N72" s="43">
        <v>37</v>
      </c>
      <c r="O72" s="43">
        <v>36</v>
      </c>
      <c r="P72" s="43">
        <v>0</v>
      </c>
      <c r="Q72" s="43">
        <v>119</v>
      </c>
      <c r="R72" s="35"/>
      <c r="S72" s="35"/>
      <c r="T72" s="35"/>
    </row>
    <row r="73" spans="1:20" ht="15.75" thickBot="1">
      <c r="A73" s="225">
        <v>0</v>
      </c>
      <c r="B73" s="227">
        <v>126</v>
      </c>
      <c r="C73" s="227">
        <v>126</v>
      </c>
      <c r="D73" s="227">
        <v>126</v>
      </c>
      <c r="E73" s="227">
        <v>126</v>
      </c>
      <c r="F73" s="43">
        <v>504</v>
      </c>
      <c r="G73" s="39"/>
      <c r="H73" s="39"/>
      <c r="I73" s="39"/>
      <c r="L73" s="2" t="s">
        <v>66</v>
      </c>
      <c r="M73" s="43">
        <v>38</v>
      </c>
      <c r="N73" s="43">
        <v>34</v>
      </c>
      <c r="O73" s="43">
        <v>36</v>
      </c>
      <c r="P73" s="43">
        <v>0</v>
      </c>
      <c r="Q73" s="43">
        <v>108</v>
      </c>
      <c r="R73" s="35"/>
      <c r="S73" s="35"/>
      <c r="T73" s="35"/>
    </row>
    <row r="74" spans="1:20" ht="16.5" thickBot="1" thickTop="1">
      <c r="A74" s="2"/>
      <c r="B74" s="135">
        <v>378</v>
      </c>
      <c r="C74" s="135">
        <v>378</v>
      </c>
      <c r="D74" s="135">
        <v>378</v>
      </c>
      <c r="E74" s="135">
        <v>378</v>
      </c>
      <c r="F74" s="168">
        <v>1512</v>
      </c>
      <c r="G74" s="39"/>
      <c r="H74" s="39"/>
      <c r="I74" s="39"/>
      <c r="L74" s="2"/>
      <c r="M74" s="36">
        <v>126</v>
      </c>
      <c r="N74" s="36">
        <v>104</v>
      </c>
      <c r="O74" s="36">
        <v>104</v>
      </c>
      <c r="P74" s="36">
        <v>0</v>
      </c>
      <c r="Q74" s="129">
        <v>334</v>
      </c>
      <c r="R74" s="35"/>
      <c r="S74" s="35"/>
      <c r="T74" s="35"/>
    </row>
    <row r="75" ht="15.75" thickTop="1"/>
  </sheetData>
  <sheetProtection/>
  <conditionalFormatting sqref="B70:E73 B54:E57 B62:E65 B38:E41 B46:E49 B14:E17 B22:E25 M6:O9 M14:O17 M22:O25 M30:O33 M38:O41 M46:O49 M54:O57 M62:O65 M70:O73 B30:E33 B6:E9">
    <cfRule type="cellIs" priority="76" dxfId="204" operator="lessThan" stopIfTrue="1">
      <formula>25</formula>
    </cfRule>
    <cfRule type="cellIs" priority="77" dxfId="202" operator="between" stopIfTrue="1">
      <formula>25</formula>
      <formula>29</formula>
    </cfRule>
    <cfRule type="cellIs" priority="78" dxfId="203" operator="between" stopIfTrue="1">
      <formula>30</formula>
      <formula>35</formula>
    </cfRule>
  </conditionalFormatting>
  <conditionalFormatting sqref="B74:E74 B58:E58 B66:E66 B42:E42 B50:E50 B18:E18 B26:E26 M10:O10 M18:O18 M26:O26 M34:O34 M42:O42 M50:O50 M58:O58 M66:O66 M74:O74 B34:E34 B10:E10">
    <cfRule type="cellIs" priority="79" dxfId="209" operator="between" stopIfTrue="1">
      <formula>76</formula>
      <formula>89</formula>
    </cfRule>
    <cfRule type="cellIs" priority="80" dxfId="210" operator="between" stopIfTrue="1">
      <formula>90</formula>
      <formula>107</formula>
    </cfRule>
    <cfRule type="cellIs" priority="81" dxfId="211" operator="greaterThan" stopIfTrue="1">
      <formula>107</formula>
    </cfRule>
  </conditionalFormatting>
  <conditionalFormatting sqref="F70:F73 F54:F57 F62:F65 F38:F41 F46:F49 F14:F17 F22:F25 F30:F33 F6:F9">
    <cfRule type="cellIs" priority="85" dxfId="204" operator="lessThan" stopIfTrue="1">
      <formula>100</formula>
    </cfRule>
    <cfRule type="cellIs" priority="86" dxfId="202" operator="between" stopIfTrue="1">
      <formula>100</formula>
      <formula>119</formula>
    </cfRule>
    <cfRule type="cellIs" priority="87" dxfId="203" operator="between" stopIfTrue="1">
      <formula>120</formula>
      <formula>143</formula>
    </cfRule>
  </conditionalFormatting>
  <conditionalFormatting sqref="F34 F58 F66 F42 F50 F18 F26">
    <cfRule type="cellIs" priority="91" dxfId="204" operator="lessThan" stopIfTrue="1">
      <formula>300</formula>
    </cfRule>
    <cfRule type="cellIs" priority="92" dxfId="202" operator="between" stopIfTrue="1">
      <formula>300</formula>
      <formula>359</formula>
    </cfRule>
    <cfRule type="cellIs" priority="93" dxfId="203" operator="between" stopIfTrue="1">
      <formula>360</formula>
      <formula>432</formula>
    </cfRule>
  </conditionalFormatting>
  <conditionalFormatting sqref="P22:P25 W31:Z31 P14:P17 P6:P9 P54:P57 P46:P49 P38:P41 P62:P65 P30:P33 P70:P73">
    <cfRule type="cellIs" priority="63" dxfId="204" operator="lessThan" stopIfTrue="1">
      <formula>20</formula>
    </cfRule>
    <cfRule type="cellIs" priority="64" dxfId="202" operator="between" stopIfTrue="1">
      <formula>20</formula>
      <formula>24</formula>
    </cfRule>
    <cfRule type="cellIs" priority="65" dxfId="203" operator="between" stopIfTrue="1">
      <formula>25</formula>
      <formula>29</formula>
    </cfRule>
  </conditionalFormatting>
  <conditionalFormatting sqref="AA31">
    <cfRule type="cellIs" priority="61" dxfId="202" operator="between" stopIfTrue="1">
      <formula>80</formula>
      <formula>99</formula>
    </cfRule>
    <cfRule type="cellIs" priority="62" dxfId="203" operator="between" stopIfTrue="1">
      <formula>100</formula>
      <formula>119</formula>
    </cfRule>
  </conditionalFormatting>
  <conditionalFormatting sqref="Q50 Q58">
    <cfRule type="cellIs" priority="59" dxfId="202" operator="between" stopIfTrue="1">
      <formula>240</formula>
      <formula>299</formula>
    </cfRule>
    <cfRule type="cellIs" priority="60" dxfId="203" operator="between" stopIfTrue="1">
      <formula>300</formula>
      <formula>359</formula>
    </cfRule>
  </conditionalFormatting>
  <conditionalFormatting sqref="Q6:Q9 Q14:Q17 Q22:Q25 Q30:Q33 Q38:Q41 Q46:Q49 Q54:Q57 Q62:Q65 Q70:Q73">
    <cfRule type="cellIs" priority="73" dxfId="204" operator="lessThan" stopIfTrue="1">
      <formula>75</formula>
    </cfRule>
    <cfRule type="cellIs" priority="74" dxfId="202" operator="between" stopIfTrue="1">
      <formula>76</formula>
      <formula>89</formula>
    </cfRule>
    <cfRule type="cellIs" priority="75" dxfId="203" operator="between" stopIfTrue="1">
      <formula>90</formula>
      <formula>107</formula>
    </cfRule>
  </conditionalFormatting>
  <conditionalFormatting sqref="Q10 Q18 Q26 Q34 Q42 Q66 Q74">
    <cfRule type="cellIs" priority="82" dxfId="202" operator="between" stopIfTrue="1">
      <formula>215</formula>
      <formula>269</formula>
    </cfRule>
    <cfRule type="cellIs" priority="83" dxfId="203" operator="between" stopIfTrue="1">
      <formula>270</formula>
      <formula>323</formula>
    </cfRule>
    <cfRule type="cellIs" priority="84" dxfId="211" operator="greaterThan" stopIfTrue="1">
      <formula>323</formula>
    </cfRule>
  </conditionalFormatting>
  <conditionalFormatting sqref="F10">
    <cfRule type="cellIs" priority="88" dxfId="204" operator="lessThan" stopIfTrue="1">
      <formula>300</formula>
    </cfRule>
    <cfRule type="cellIs" priority="89" dxfId="202" operator="between" stopIfTrue="1">
      <formula>300</formula>
      <formula>359</formula>
    </cfRule>
    <cfRule type="cellIs" priority="90" dxfId="203" operator="between" stopIfTrue="1">
      <formula>360</formula>
      <formula>431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31">
      <selection activeCell="O26" sqref="O26"/>
    </sheetView>
  </sheetViews>
  <sheetFormatPr defaultColWidth="11.421875" defaultRowHeight="15"/>
  <cols>
    <col min="1" max="1" width="4.8515625" style="24" customWidth="1"/>
    <col min="2" max="2" width="19.7109375" style="115" customWidth="1"/>
    <col min="3" max="3" width="6.8515625" style="24" customWidth="1"/>
    <col min="4" max="4" width="9.140625" style="24" customWidth="1"/>
    <col min="5" max="5" width="1.28515625" style="115" customWidth="1"/>
    <col min="6" max="6" width="8.421875" style="18" customWidth="1"/>
    <col min="7" max="7" width="1.28515625" style="115" customWidth="1"/>
    <col min="8" max="11" width="4.00390625" style="24" customWidth="1"/>
    <col min="12" max="13" width="5.7109375" style="24" customWidth="1"/>
    <col min="14" max="14" width="1.28515625" style="115" customWidth="1"/>
    <col min="15" max="18" width="4.00390625" style="115" customWidth="1"/>
    <col min="19" max="20" width="5.7109375" style="115" customWidth="1"/>
    <col min="21" max="21" width="1.28515625" style="115" customWidth="1"/>
    <col min="22" max="25" width="4.00390625" style="115" customWidth="1"/>
    <col min="26" max="27" width="5.7109375" style="115" customWidth="1"/>
    <col min="28" max="16384" width="11.421875" style="115" customWidth="1"/>
  </cols>
  <sheetData>
    <row r="1" spans="1:27" ht="26.25" customHeight="1">
      <c r="A1" s="121" t="s">
        <v>166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117" customFormat="1" ht="14.25" customHeight="1">
      <c r="A2" s="141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17" customFormat="1" ht="17.25" customHeight="1">
      <c r="A3" s="141"/>
      <c r="B3" s="159" t="s">
        <v>118</v>
      </c>
      <c r="C3" s="137"/>
      <c r="D3" s="257" t="s">
        <v>181</v>
      </c>
      <c r="E3" s="257"/>
      <c r="F3" s="257"/>
      <c r="G3" s="137"/>
      <c r="H3" s="137"/>
      <c r="I3" s="247" t="s">
        <v>179</v>
      </c>
      <c r="J3" s="258"/>
      <c r="K3" s="258"/>
      <c r="L3" s="258"/>
      <c r="M3" s="137"/>
      <c r="N3" s="137"/>
      <c r="O3" s="231" t="s">
        <v>180</v>
      </c>
      <c r="P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ht="12" thickBot="1"/>
    <row r="5" spans="1:27" s="18" customFormat="1" ht="29.25" customHeight="1" thickBot="1">
      <c r="A5" s="14" t="s">
        <v>0</v>
      </c>
      <c r="B5" s="15" t="s">
        <v>1</v>
      </c>
      <c r="C5" s="16" t="s">
        <v>2</v>
      </c>
      <c r="D5" s="17" t="s">
        <v>3</v>
      </c>
      <c r="F5" s="19" t="s">
        <v>8</v>
      </c>
      <c r="H5" s="233" t="s">
        <v>32</v>
      </c>
      <c r="I5" s="234"/>
      <c r="J5" s="234"/>
      <c r="K5" s="234"/>
      <c r="L5" s="234"/>
      <c r="M5" s="235"/>
      <c r="O5" s="239" t="s">
        <v>52</v>
      </c>
      <c r="P5" s="237"/>
      <c r="Q5" s="237"/>
      <c r="R5" s="237"/>
      <c r="S5" s="237"/>
      <c r="T5" s="238"/>
      <c r="V5" s="239" t="s">
        <v>36</v>
      </c>
      <c r="W5" s="253"/>
      <c r="X5" s="253"/>
      <c r="Y5" s="253"/>
      <c r="Z5" s="253"/>
      <c r="AA5" s="254"/>
    </row>
    <row r="6" spans="1:27" ht="11.25">
      <c r="A6" s="131"/>
      <c r="B6" s="69"/>
      <c r="C6" s="69"/>
      <c r="D6" s="70"/>
      <c r="F6" s="20"/>
      <c r="H6" s="51"/>
      <c r="I6" s="52"/>
      <c r="J6" s="52"/>
      <c r="K6" s="52"/>
      <c r="L6" s="52"/>
      <c r="M6" s="53"/>
      <c r="O6" s="25"/>
      <c r="P6" s="26"/>
      <c r="Q6" s="26"/>
      <c r="R6" s="26"/>
      <c r="S6" s="26"/>
      <c r="T6" s="27"/>
      <c r="V6" s="25"/>
      <c r="W6" s="26"/>
      <c r="X6" s="26"/>
      <c r="Y6" s="26"/>
      <c r="Z6" s="26"/>
      <c r="AA6" s="27"/>
    </row>
    <row r="7" spans="1:27" ht="15.75">
      <c r="A7" s="132" t="s">
        <v>38</v>
      </c>
      <c r="B7" s="71"/>
      <c r="C7" s="71"/>
      <c r="D7" s="72"/>
      <c r="F7" s="20" t="s">
        <v>9</v>
      </c>
      <c r="H7" s="240" t="s">
        <v>5</v>
      </c>
      <c r="I7" s="249"/>
      <c r="J7" s="249"/>
      <c r="K7" s="250"/>
      <c r="L7" s="52"/>
      <c r="M7" s="53"/>
      <c r="O7" s="240" t="s">
        <v>5</v>
      </c>
      <c r="P7" s="241"/>
      <c r="Q7" s="241"/>
      <c r="R7" s="242"/>
      <c r="S7" s="26"/>
      <c r="T7" s="27"/>
      <c r="V7" s="240" t="s">
        <v>5</v>
      </c>
      <c r="W7" s="241"/>
      <c r="X7" s="241"/>
      <c r="Y7" s="242"/>
      <c r="Z7" s="26"/>
      <c r="AA7" s="27"/>
    </row>
    <row r="8" spans="1:27" ht="12" thickBot="1">
      <c r="A8" s="73"/>
      <c r="B8" s="74"/>
      <c r="C8" s="74"/>
      <c r="D8" s="75"/>
      <c r="F8" s="32"/>
      <c r="H8" s="28">
        <v>1</v>
      </c>
      <c r="I8" s="29">
        <v>2</v>
      </c>
      <c r="J8" s="29">
        <v>3</v>
      </c>
      <c r="K8" s="29">
        <v>4</v>
      </c>
      <c r="L8" s="29" t="s">
        <v>6</v>
      </c>
      <c r="M8" s="30" t="s">
        <v>7</v>
      </c>
      <c r="O8" s="28">
        <v>1</v>
      </c>
      <c r="P8" s="29">
        <v>2</v>
      </c>
      <c r="Q8" s="29">
        <v>3</v>
      </c>
      <c r="R8" s="29">
        <v>4</v>
      </c>
      <c r="S8" s="29" t="s">
        <v>6</v>
      </c>
      <c r="T8" s="30" t="s">
        <v>7</v>
      </c>
      <c r="V8" s="28">
        <v>1</v>
      </c>
      <c r="W8" s="29">
        <v>2</v>
      </c>
      <c r="X8" s="29">
        <v>3</v>
      </c>
      <c r="Y8" s="29">
        <v>4</v>
      </c>
      <c r="Z8" s="29" t="s">
        <v>6</v>
      </c>
      <c r="AA8" s="30" t="s">
        <v>7</v>
      </c>
    </row>
    <row r="9" spans="1:27" ht="15">
      <c r="A9" s="3">
        <v>1</v>
      </c>
      <c r="B9" s="150" t="s">
        <v>70</v>
      </c>
      <c r="C9" s="98" t="s">
        <v>71</v>
      </c>
      <c r="D9" s="156">
        <v>26331</v>
      </c>
      <c r="E9" s="204"/>
      <c r="F9" s="187">
        <f aca="true" t="shared" si="0" ref="F9:F44">M9+T9+AA9</f>
        <v>2</v>
      </c>
      <c r="G9" s="2"/>
      <c r="H9" s="96">
        <v>28</v>
      </c>
      <c r="I9" s="91">
        <v>28</v>
      </c>
      <c r="J9" s="91">
        <v>30</v>
      </c>
      <c r="K9" s="80"/>
      <c r="L9" s="185">
        <v>86</v>
      </c>
      <c r="M9" s="185">
        <v>2</v>
      </c>
      <c r="N9" s="116"/>
      <c r="O9" s="96">
        <f>VLOOKUP(D9,'[1]Teilnehmer'!$B:$J,6,0)</f>
        <v>25</v>
      </c>
      <c r="P9" s="91">
        <f>VLOOKUP(D9,'[1]Teilnehmer'!$B:$J,7,0)</f>
        <v>28</v>
      </c>
      <c r="Q9" s="91">
        <f>VLOOKUP(D9,'[1]Teilnehmer'!$B:$J,8,0)</f>
        <v>28</v>
      </c>
      <c r="R9" s="58">
        <f>VLOOKUP(D9,'[1]Teilnehmer'!$B:$J,9,0)</f>
        <v>28</v>
      </c>
      <c r="S9" s="187">
        <f aca="true" t="shared" si="1" ref="S9:S44">SUM(O9:R9)</f>
        <v>109</v>
      </c>
      <c r="T9" s="187">
        <f aca="true" t="shared" si="2" ref="T9:T44">S9-(MIN($S$9:$S$44))</f>
        <v>0</v>
      </c>
      <c r="U9" s="116"/>
      <c r="V9" s="79"/>
      <c r="W9" s="77"/>
      <c r="X9" s="84"/>
      <c r="Y9" s="84"/>
      <c r="Z9" s="84"/>
      <c r="AA9" s="80"/>
    </row>
    <row r="10" spans="1:27" ht="15">
      <c r="A10" s="6">
        <v>2</v>
      </c>
      <c r="B10" s="166" t="s">
        <v>72</v>
      </c>
      <c r="C10" s="98" t="s">
        <v>59</v>
      </c>
      <c r="D10" s="22">
        <v>21702</v>
      </c>
      <c r="E10" s="205">
        <v>12</v>
      </c>
      <c r="F10" s="187">
        <f t="shared" si="0"/>
        <v>11</v>
      </c>
      <c r="G10" s="2"/>
      <c r="H10" s="96">
        <v>29</v>
      </c>
      <c r="I10" s="91">
        <v>29</v>
      </c>
      <c r="J10" s="91">
        <v>26</v>
      </c>
      <c r="K10" s="58"/>
      <c r="L10" s="186">
        <v>84</v>
      </c>
      <c r="M10" s="186">
        <v>0</v>
      </c>
      <c r="N10" s="116"/>
      <c r="O10" s="96">
        <f>VLOOKUP(D10,'[1]Teilnehmer'!$B:$J,6,0)</f>
        <v>30</v>
      </c>
      <c r="P10" s="91">
        <f>VLOOKUP(D10,'[1]Teilnehmer'!$B:$J,7,0)</f>
        <v>30</v>
      </c>
      <c r="Q10" s="91">
        <f>VLOOKUP(D10,'[1]Teilnehmer'!$B:$J,8,0)</f>
        <v>29</v>
      </c>
      <c r="R10" s="58">
        <f>VLOOKUP(D10,'[1]Teilnehmer'!$B:$J,9,0)</f>
        <v>31</v>
      </c>
      <c r="S10" s="187">
        <f t="shared" si="1"/>
        <v>120</v>
      </c>
      <c r="T10" s="187">
        <f t="shared" si="2"/>
        <v>11</v>
      </c>
      <c r="U10" s="116"/>
      <c r="V10" s="56"/>
      <c r="W10" s="87"/>
      <c r="X10" s="87"/>
      <c r="Y10" s="55"/>
      <c r="Z10" s="87"/>
      <c r="AA10" s="58"/>
    </row>
    <row r="11" spans="1:27" ht="15">
      <c r="A11" s="6">
        <v>3</v>
      </c>
      <c r="B11" s="166" t="s">
        <v>122</v>
      </c>
      <c r="C11" s="98" t="s">
        <v>65</v>
      </c>
      <c r="D11" s="22">
        <v>155</v>
      </c>
      <c r="E11" s="205"/>
      <c r="F11" s="187">
        <f t="shared" si="0"/>
        <v>16</v>
      </c>
      <c r="G11" s="2"/>
      <c r="H11" s="96">
        <v>32</v>
      </c>
      <c r="I11" s="91">
        <v>31</v>
      </c>
      <c r="J11" s="91">
        <v>28</v>
      </c>
      <c r="K11" s="58"/>
      <c r="L11" s="186">
        <f>SUM(H11:K11)</f>
        <v>91</v>
      </c>
      <c r="M11" s="186">
        <v>7</v>
      </c>
      <c r="N11" s="116"/>
      <c r="O11" s="96">
        <f>VLOOKUP(D11,'[1]Teilnehmer'!$B:$J,6,0)</f>
        <v>30</v>
      </c>
      <c r="P11" s="91">
        <f>VLOOKUP(D11,'[1]Teilnehmer'!$B:$J,7,0)</f>
        <v>27</v>
      </c>
      <c r="Q11" s="91">
        <f>VLOOKUP(D11,'[1]Teilnehmer'!$B:$J,8,0)</f>
        <v>27</v>
      </c>
      <c r="R11" s="58">
        <f>VLOOKUP(D11,'[1]Teilnehmer'!$B:$J,9,0)</f>
        <v>34</v>
      </c>
      <c r="S11" s="187">
        <f t="shared" si="1"/>
        <v>118</v>
      </c>
      <c r="T11" s="187">
        <f t="shared" si="2"/>
        <v>9</v>
      </c>
      <c r="U11" s="116"/>
      <c r="V11" s="56"/>
      <c r="W11" s="55"/>
      <c r="X11" s="55"/>
      <c r="Y11" s="55"/>
      <c r="Z11" s="55"/>
      <c r="AA11" s="58"/>
    </row>
    <row r="12" spans="1:27" ht="15">
      <c r="A12" s="6">
        <v>4</v>
      </c>
      <c r="B12" s="166" t="s">
        <v>69</v>
      </c>
      <c r="C12" s="98" t="s">
        <v>59</v>
      </c>
      <c r="D12" s="22">
        <v>2334</v>
      </c>
      <c r="E12" s="205"/>
      <c r="F12" s="187">
        <f t="shared" si="0"/>
        <v>20</v>
      </c>
      <c r="G12" s="2"/>
      <c r="H12" s="96">
        <v>29</v>
      </c>
      <c r="I12" s="91">
        <v>33</v>
      </c>
      <c r="J12" s="91">
        <v>31</v>
      </c>
      <c r="K12" s="58"/>
      <c r="L12" s="186">
        <v>93</v>
      </c>
      <c r="M12" s="186">
        <v>9</v>
      </c>
      <c r="N12" s="116"/>
      <c r="O12" s="96">
        <f>VLOOKUP(D12,'[1]Teilnehmer'!$B:$J,6,0)</f>
        <v>32</v>
      </c>
      <c r="P12" s="91">
        <f>VLOOKUP(D12,'[1]Teilnehmer'!$B:$J,7,0)</f>
        <v>28</v>
      </c>
      <c r="Q12" s="91">
        <f>VLOOKUP(D12,'[1]Teilnehmer'!$B:$J,8,0)</f>
        <v>30</v>
      </c>
      <c r="R12" s="58">
        <f>VLOOKUP(D12,'[1]Teilnehmer'!$B:$J,9,0)</f>
        <v>30</v>
      </c>
      <c r="S12" s="187">
        <f t="shared" si="1"/>
        <v>120</v>
      </c>
      <c r="T12" s="187">
        <f t="shared" si="2"/>
        <v>11</v>
      </c>
      <c r="U12" s="116"/>
      <c r="V12" s="56"/>
      <c r="W12" s="55"/>
      <c r="X12" s="55"/>
      <c r="Y12" s="55"/>
      <c r="Z12" s="55"/>
      <c r="AA12" s="58"/>
    </row>
    <row r="13" spans="1:27" ht="15">
      <c r="A13" s="6">
        <v>5</v>
      </c>
      <c r="B13" s="232" t="s">
        <v>130</v>
      </c>
      <c r="C13" s="98" t="s">
        <v>65</v>
      </c>
      <c r="D13" s="22">
        <v>63137</v>
      </c>
      <c r="E13" s="205"/>
      <c r="F13" s="187">
        <f t="shared" si="0"/>
        <v>25</v>
      </c>
      <c r="G13" s="2"/>
      <c r="H13" s="96">
        <v>31</v>
      </c>
      <c r="I13" s="91">
        <v>32</v>
      </c>
      <c r="J13" s="91">
        <v>26</v>
      </c>
      <c r="K13" s="58"/>
      <c r="L13" s="186">
        <f>SUM(H13:K13)</f>
        <v>89</v>
      </c>
      <c r="M13" s="186">
        <v>5</v>
      </c>
      <c r="N13" s="116"/>
      <c r="O13" s="96">
        <f>VLOOKUP(D13,'[1]Teilnehmer'!$B:$J,6,0)</f>
        <v>36</v>
      </c>
      <c r="P13" s="91">
        <f>VLOOKUP(D13,'[1]Teilnehmer'!$B:$J,7,0)</f>
        <v>27</v>
      </c>
      <c r="Q13" s="91">
        <f>VLOOKUP(D13,'[1]Teilnehmer'!$B:$J,8,0)</f>
        <v>35</v>
      </c>
      <c r="R13" s="58">
        <f>VLOOKUP(D13,'[1]Teilnehmer'!$B:$J,9,0)</f>
        <v>31</v>
      </c>
      <c r="S13" s="187">
        <f t="shared" si="1"/>
        <v>129</v>
      </c>
      <c r="T13" s="187">
        <f t="shared" si="2"/>
        <v>20</v>
      </c>
      <c r="U13" s="116"/>
      <c r="V13" s="56"/>
      <c r="W13" s="55"/>
      <c r="X13" s="55"/>
      <c r="Y13" s="55"/>
      <c r="Z13" s="55"/>
      <c r="AA13" s="58"/>
    </row>
    <row r="14" spans="1:27" ht="15">
      <c r="A14" s="6">
        <v>6</v>
      </c>
      <c r="B14" s="150" t="s">
        <v>163</v>
      </c>
      <c r="C14" s="98" t="s">
        <v>165</v>
      </c>
      <c r="D14" s="22">
        <v>5324</v>
      </c>
      <c r="E14" s="205"/>
      <c r="F14" s="187">
        <f t="shared" si="0"/>
        <v>27</v>
      </c>
      <c r="G14" s="2"/>
      <c r="H14" s="96">
        <v>33</v>
      </c>
      <c r="I14" s="91">
        <v>32</v>
      </c>
      <c r="J14" s="91">
        <v>30</v>
      </c>
      <c r="K14" s="58"/>
      <c r="L14" s="186">
        <f>SUM(H14:K14)</f>
        <v>95</v>
      </c>
      <c r="M14" s="186">
        <v>11</v>
      </c>
      <c r="N14" s="116"/>
      <c r="O14" s="96">
        <f>VLOOKUP(D14,'[1]Teilnehmer'!$B:$J,6,0)</f>
        <v>30</v>
      </c>
      <c r="P14" s="91">
        <f>VLOOKUP(D14,'[1]Teilnehmer'!$B:$J,7,0)</f>
        <v>31</v>
      </c>
      <c r="Q14" s="91">
        <f>VLOOKUP(D14,'[1]Teilnehmer'!$B:$J,8,0)</f>
        <v>33</v>
      </c>
      <c r="R14" s="58">
        <f>VLOOKUP(D14,'[1]Teilnehmer'!$B:$J,9,0)</f>
        <v>31</v>
      </c>
      <c r="S14" s="187">
        <f t="shared" si="1"/>
        <v>125</v>
      </c>
      <c r="T14" s="187">
        <f t="shared" si="2"/>
        <v>16</v>
      </c>
      <c r="U14" s="116"/>
      <c r="V14" s="96"/>
      <c r="W14" s="55"/>
      <c r="X14" s="55"/>
      <c r="Y14" s="87"/>
      <c r="Z14" s="55"/>
      <c r="AA14" s="58"/>
    </row>
    <row r="15" spans="1:27" ht="15">
      <c r="A15" s="6">
        <v>7</v>
      </c>
      <c r="B15" s="150" t="s">
        <v>125</v>
      </c>
      <c r="C15" s="98" t="s">
        <v>65</v>
      </c>
      <c r="D15" s="22">
        <v>43821</v>
      </c>
      <c r="E15" s="205"/>
      <c r="F15" s="187">
        <f t="shared" si="0"/>
        <v>28</v>
      </c>
      <c r="G15" s="2"/>
      <c r="H15" s="96">
        <v>28</v>
      </c>
      <c r="I15" s="91">
        <v>36</v>
      </c>
      <c r="J15" s="91">
        <v>31</v>
      </c>
      <c r="K15" s="58"/>
      <c r="L15" s="186">
        <f>SUM(H15:K15)</f>
        <v>95</v>
      </c>
      <c r="M15" s="186">
        <v>11</v>
      </c>
      <c r="N15" s="116"/>
      <c r="O15" s="96">
        <f>VLOOKUP(D15,'[1]Teilnehmer'!$B:$J,6,0)</f>
        <v>34</v>
      </c>
      <c r="P15" s="91">
        <f>VLOOKUP(D15,'[1]Teilnehmer'!$B:$J,7,0)</f>
        <v>30</v>
      </c>
      <c r="Q15" s="91">
        <f>VLOOKUP(D15,'[1]Teilnehmer'!$B:$J,8,0)</f>
        <v>34</v>
      </c>
      <c r="R15" s="58">
        <f>VLOOKUP(D15,'[1]Teilnehmer'!$B:$J,9,0)</f>
        <v>28</v>
      </c>
      <c r="S15" s="187">
        <f t="shared" si="1"/>
        <v>126</v>
      </c>
      <c r="T15" s="187">
        <f t="shared" si="2"/>
        <v>17</v>
      </c>
      <c r="U15" s="116"/>
      <c r="V15" s="56"/>
      <c r="W15" s="55"/>
      <c r="X15" s="55"/>
      <c r="Y15" s="55"/>
      <c r="Z15" s="55"/>
      <c r="AA15" s="58"/>
    </row>
    <row r="16" spans="1:27" ht="15">
      <c r="A16" s="6">
        <v>8</v>
      </c>
      <c r="B16" s="150" t="s">
        <v>121</v>
      </c>
      <c r="C16" s="98" t="s">
        <v>71</v>
      </c>
      <c r="D16" s="22">
        <v>23183</v>
      </c>
      <c r="E16" s="205"/>
      <c r="F16" s="187">
        <f t="shared" si="0"/>
        <v>30</v>
      </c>
      <c r="G16" s="2"/>
      <c r="H16" s="96">
        <v>36</v>
      </c>
      <c r="I16" s="91">
        <v>31</v>
      </c>
      <c r="J16" s="91">
        <v>22</v>
      </c>
      <c r="K16" s="58"/>
      <c r="L16" s="186">
        <f>SUM(H16:K16)</f>
        <v>89</v>
      </c>
      <c r="M16" s="186">
        <v>5</v>
      </c>
      <c r="N16" s="116"/>
      <c r="O16" s="96">
        <f>VLOOKUP(D16,'[1]Teilnehmer'!$B:$J,6,0)</f>
        <v>31</v>
      </c>
      <c r="P16" s="91">
        <f>VLOOKUP(D16,'[1]Teilnehmer'!$B:$J,7,0)</f>
        <v>30</v>
      </c>
      <c r="Q16" s="91">
        <f>VLOOKUP(D16,'[1]Teilnehmer'!$B:$J,8,0)</f>
        <v>37</v>
      </c>
      <c r="R16" s="58">
        <f>VLOOKUP(D16,'[1]Teilnehmer'!$B:$J,9,0)</f>
        <v>36</v>
      </c>
      <c r="S16" s="187">
        <f t="shared" si="1"/>
        <v>134</v>
      </c>
      <c r="T16" s="187">
        <f t="shared" si="2"/>
        <v>25</v>
      </c>
      <c r="U16" s="116"/>
      <c r="V16" s="56"/>
      <c r="W16" s="55"/>
      <c r="X16" s="55"/>
      <c r="Y16" s="55"/>
      <c r="Z16" s="55"/>
      <c r="AA16" s="58"/>
    </row>
    <row r="17" spans="1:27" ht="15">
      <c r="A17" s="6">
        <v>9</v>
      </c>
      <c r="B17" s="150" t="s">
        <v>86</v>
      </c>
      <c r="C17" s="98" t="s">
        <v>71</v>
      </c>
      <c r="D17" s="22">
        <v>33490</v>
      </c>
      <c r="E17" s="205"/>
      <c r="F17" s="187">
        <f t="shared" si="0"/>
        <v>32</v>
      </c>
      <c r="G17" s="2"/>
      <c r="H17" s="96">
        <v>34</v>
      </c>
      <c r="I17" s="91">
        <v>27</v>
      </c>
      <c r="J17" s="91">
        <v>31</v>
      </c>
      <c r="K17" s="58"/>
      <c r="L17" s="186">
        <v>92</v>
      </c>
      <c r="M17" s="186">
        <v>8</v>
      </c>
      <c r="N17" s="116"/>
      <c r="O17" s="96">
        <f>VLOOKUP(D17,'[1]Teilnehmer'!$B:$J,6,0)</f>
        <v>39</v>
      </c>
      <c r="P17" s="91">
        <f>VLOOKUP(D17,'[1]Teilnehmer'!$B:$J,7,0)</f>
        <v>29</v>
      </c>
      <c r="Q17" s="91">
        <f>VLOOKUP(D17,'[1]Teilnehmer'!$B:$J,8,0)</f>
        <v>34</v>
      </c>
      <c r="R17" s="58">
        <f>VLOOKUP(D17,'[1]Teilnehmer'!$B:$J,9,0)</f>
        <v>31</v>
      </c>
      <c r="S17" s="187">
        <f t="shared" si="1"/>
        <v>133</v>
      </c>
      <c r="T17" s="187">
        <f t="shared" si="2"/>
        <v>24</v>
      </c>
      <c r="U17" s="116"/>
      <c r="V17" s="56"/>
      <c r="W17" s="55"/>
      <c r="X17" s="55"/>
      <c r="Y17" s="55"/>
      <c r="Z17" s="55"/>
      <c r="AA17" s="58"/>
    </row>
    <row r="18" spans="1:27" ht="15">
      <c r="A18" s="6">
        <v>9</v>
      </c>
      <c r="B18" s="150" t="s">
        <v>84</v>
      </c>
      <c r="C18" s="98" t="s">
        <v>80</v>
      </c>
      <c r="D18" s="22">
        <v>9558</v>
      </c>
      <c r="E18" s="205"/>
      <c r="F18" s="187">
        <f t="shared" si="0"/>
        <v>32</v>
      </c>
      <c r="G18" s="2"/>
      <c r="H18" s="96">
        <v>33</v>
      </c>
      <c r="I18" s="91">
        <v>36</v>
      </c>
      <c r="J18" s="91">
        <v>28</v>
      </c>
      <c r="K18" s="58"/>
      <c r="L18" s="186">
        <v>97</v>
      </c>
      <c r="M18" s="186">
        <v>13</v>
      </c>
      <c r="N18" s="116"/>
      <c r="O18" s="96">
        <f>VLOOKUP(D18,'[1]Teilnehmer'!$B:$J,6,0)</f>
        <v>28</v>
      </c>
      <c r="P18" s="91">
        <f>VLOOKUP(D18,'[1]Teilnehmer'!$B:$J,7,0)</f>
        <v>34</v>
      </c>
      <c r="Q18" s="91">
        <f>VLOOKUP(D18,'[1]Teilnehmer'!$B:$J,8,0)</f>
        <v>32</v>
      </c>
      <c r="R18" s="58">
        <f>VLOOKUP(D18,'[1]Teilnehmer'!$B:$J,9,0)</f>
        <v>34</v>
      </c>
      <c r="S18" s="187">
        <f t="shared" si="1"/>
        <v>128</v>
      </c>
      <c r="T18" s="187">
        <f t="shared" si="2"/>
        <v>19</v>
      </c>
      <c r="U18" s="116"/>
      <c r="V18" s="56"/>
      <c r="W18" s="55"/>
      <c r="X18" s="91"/>
      <c r="Y18" s="55"/>
      <c r="Z18" s="55"/>
      <c r="AA18" s="58"/>
    </row>
    <row r="19" spans="1:27" ht="15">
      <c r="A19" s="6">
        <v>11</v>
      </c>
      <c r="B19" s="150" t="s">
        <v>120</v>
      </c>
      <c r="C19" s="98" t="s">
        <v>59</v>
      </c>
      <c r="D19" s="22">
        <v>26349</v>
      </c>
      <c r="E19" s="205">
        <v>12</v>
      </c>
      <c r="F19" s="187">
        <f t="shared" si="0"/>
        <v>34</v>
      </c>
      <c r="G19" s="2"/>
      <c r="H19" s="96">
        <v>33</v>
      </c>
      <c r="I19" s="91">
        <v>30</v>
      </c>
      <c r="J19" s="91">
        <v>29</v>
      </c>
      <c r="K19" s="58"/>
      <c r="L19" s="186">
        <f>SUM(H19:K19)</f>
        <v>92</v>
      </c>
      <c r="M19" s="186">
        <v>8</v>
      </c>
      <c r="N19" s="116"/>
      <c r="O19" s="96">
        <f>VLOOKUP(D19,'[1]Teilnehmer'!$B:$J,6,0)</f>
        <v>33</v>
      </c>
      <c r="P19" s="91">
        <f>VLOOKUP(D19,'[1]Teilnehmer'!$B:$J,7,0)</f>
        <v>32</v>
      </c>
      <c r="Q19" s="91">
        <f>VLOOKUP(D19,'[1]Teilnehmer'!$B:$J,8,0)</f>
        <v>34</v>
      </c>
      <c r="R19" s="58">
        <f>VLOOKUP(D19,'[1]Teilnehmer'!$B:$J,9,0)</f>
        <v>36</v>
      </c>
      <c r="S19" s="187">
        <f t="shared" si="1"/>
        <v>135</v>
      </c>
      <c r="T19" s="187">
        <f t="shared" si="2"/>
        <v>26</v>
      </c>
      <c r="U19" s="116"/>
      <c r="V19" s="56"/>
      <c r="W19" s="55"/>
      <c r="X19" s="55"/>
      <c r="Y19" s="55"/>
      <c r="Z19" s="55"/>
      <c r="AA19" s="58"/>
    </row>
    <row r="20" spans="1:27" ht="15">
      <c r="A20" s="6">
        <v>11</v>
      </c>
      <c r="B20" s="232" t="s">
        <v>100</v>
      </c>
      <c r="C20" s="98" t="s">
        <v>59</v>
      </c>
      <c r="D20" s="22">
        <v>23321</v>
      </c>
      <c r="E20" s="205"/>
      <c r="F20" s="187">
        <f t="shared" si="0"/>
        <v>34</v>
      </c>
      <c r="G20" s="2"/>
      <c r="H20" s="96">
        <v>36</v>
      </c>
      <c r="I20" s="91">
        <v>30</v>
      </c>
      <c r="J20" s="91">
        <v>31</v>
      </c>
      <c r="K20" s="58"/>
      <c r="L20" s="186">
        <v>97</v>
      </c>
      <c r="M20" s="186">
        <v>13</v>
      </c>
      <c r="N20" s="116"/>
      <c r="O20" s="96">
        <f>VLOOKUP(D20,'[1]Teilnehmer'!$B:$J,6,0)</f>
        <v>30</v>
      </c>
      <c r="P20" s="91">
        <f>VLOOKUP(D20,'[1]Teilnehmer'!$B:$J,7,0)</f>
        <v>31</v>
      </c>
      <c r="Q20" s="91">
        <f>VLOOKUP(D20,'[1]Teilnehmer'!$B:$J,8,0)</f>
        <v>30</v>
      </c>
      <c r="R20" s="58">
        <f>VLOOKUP(D20,'[1]Teilnehmer'!$B:$J,9,0)</f>
        <v>39</v>
      </c>
      <c r="S20" s="187">
        <f t="shared" si="1"/>
        <v>130</v>
      </c>
      <c r="T20" s="187">
        <f t="shared" si="2"/>
        <v>21</v>
      </c>
      <c r="U20" s="116"/>
      <c r="V20" s="96"/>
      <c r="W20" s="91"/>
      <c r="X20" s="91"/>
      <c r="Y20" s="91"/>
      <c r="Z20" s="91"/>
      <c r="AA20" s="58"/>
    </row>
    <row r="21" spans="1:27" ht="15">
      <c r="A21" s="6">
        <v>11</v>
      </c>
      <c r="B21" s="232" t="s">
        <v>90</v>
      </c>
      <c r="C21" s="98" t="s">
        <v>59</v>
      </c>
      <c r="D21" s="22">
        <v>66060</v>
      </c>
      <c r="E21" s="205"/>
      <c r="F21" s="187">
        <f t="shared" si="0"/>
        <v>34</v>
      </c>
      <c r="G21" s="2"/>
      <c r="H21" s="96">
        <v>36</v>
      </c>
      <c r="I21" s="91">
        <v>34</v>
      </c>
      <c r="J21" s="91">
        <v>36</v>
      </c>
      <c r="K21" s="58"/>
      <c r="L21" s="186">
        <v>106</v>
      </c>
      <c r="M21" s="186">
        <v>22</v>
      </c>
      <c r="N21" s="117"/>
      <c r="O21" s="96">
        <f>VLOOKUP(D21,'[1]Teilnehmer'!$B:$J,6,0)</f>
        <v>26</v>
      </c>
      <c r="P21" s="91">
        <f>VLOOKUP(D21,'[1]Teilnehmer'!$B:$J,7,0)</f>
        <v>32</v>
      </c>
      <c r="Q21" s="91">
        <f>VLOOKUP(D21,'[1]Teilnehmer'!$B:$J,8,0)</f>
        <v>32</v>
      </c>
      <c r="R21" s="58">
        <f>VLOOKUP(D21,'[1]Teilnehmer'!$B:$J,9,0)</f>
        <v>31</v>
      </c>
      <c r="S21" s="187">
        <f t="shared" si="1"/>
        <v>121</v>
      </c>
      <c r="T21" s="187">
        <f t="shared" si="2"/>
        <v>12</v>
      </c>
      <c r="U21" s="116"/>
      <c r="V21" s="96"/>
      <c r="W21" s="91"/>
      <c r="X21" s="91"/>
      <c r="Y21" s="91"/>
      <c r="Z21" s="91"/>
      <c r="AA21" s="58"/>
    </row>
    <row r="22" spans="1:27" ht="15">
      <c r="A22" s="6">
        <v>14</v>
      </c>
      <c r="B22" s="150" t="s">
        <v>81</v>
      </c>
      <c r="C22" s="98" t="s">
        <v>59</v>
      </c>
      <c r="D22" s="22">
        <v>38113</v>
      </c>
      <c r="E22" s="205"/>
      <c r="F22" s="187">
        <f t="shared" si="0"/>
        <v>37</v>
      </c>
      <c r="G22" s="2"/>
      <c r="H22" s="96">
        <v>35</v>
      </c>
      <c r="I22" s="91">
        <v>37</v>
      </c>
      <c r="J22" s="91">
        <v>36</v>
      </c>
      <c r="K22" s="58"/>
      <c r="L22" s="186">
        <v>108</v>
      </c>
      <c r="M22" s="186">
        <v>24</v>
      </c>
      <c r="N22" s="117"/>
      <c r="O22" s="96">
        <f>VLOOKUP(D22,'[1]Teilnehmer'!$B:$J,6,0)</f>
        <v>29</v>
      </c>
      <c r="P22" s="91">
        <f>VLOOKUP(D22,'[1]Teilnehmer'!$B:$J,7,0)</f>
        <v>31</v>
      </c>
      <c r="Q22" s="91">
        <f>VLOOKUP(D22,'[1]Teilnehmer'!$B:$J,8,0)</f>
        <v>31</v>
      </c>
      <c r="R22" s="58">
        <f>VLOOKUP(D22,'[1]Teilnehmer'!$B:$J,9,0)</f>
        <v>31</v>
      </c>
      <c r="S22" s="187">
        <f t="shared" si="1"/>
        <v>122</v>
      </c>
      <c r="T22" s="187">
        <f t="shared" si="2"/>
        <v>13</v>
      </c>
      <c r="U22" s="116"/>
      <c r="V22" s="96"/>
      <c r="W22" s="91"/>
      <c r="X22" s="91"/>
      <c r="Y22" s="91"/>
      <c r="Z22" s="91"/>
      <c r="AA22" s="58"/>
    </row>
    <row r="23" spans="1:27" ht="15">
      <c r="A23" s="6">
        <v>15</v>
      </c>
      <c r="B23" s="150" t="s">
        <v>123</v>
      </c>
      <c r="C23" s="98" t="s">
        <v>59</v>
      </c>
      <c r="D23" s="22">
        <v>456</v>
      </c>
      <c r="E23" s="205"/>
      <c r="F23" s="187">
        <f t="shared" si="0"/>
        <v>38</v>
      </c>
      <c r="G23" s="2"/>
      <c r="H23" s="96">
        <v>33</v>
      </c>
      <c r="I23" s="91">
        <v>32</v>
      </c>
      <c r="J23" s="91">
        <v>31</v>
      </c>
      <c r="K23" s="58"/>
      <c r="L23" s="186">
        <f>SUM(H23:K23)</f>
        <v>96</v>
      </c>
      <c r="M23" s="186">
        <v>12</v>
      </c>
      <c r="N23" s="116"/>
      <c r="O23" s="96">
        <f>VLOOKUP(D23,'[1]Teilnehmer'!$B:$J,6,0)</f>
        <v>33</v>
      </c>
      <c r="P23" s="91">
        <f>VLOOKUP(D23,'[1]Teilnehmer'!$B:$J,7,0)</f>
        <v>36</v>
      </c>
      <c r="Q23" s="91">
        <f>VLOOKUP(D23,'[1]Teilnehmer'!$B:$J,8,0)</f>
        <v>30</v>
      </c>
      <c r="R23" s="58">
        <f>VLOOKUP(D23,'[1]Teilnehmer'!$B:$J,9,0)</f>
        <v>36</v>
      </c>
      <c r="S23" s="187">
        <f t="shared" si="1"/>
        <v>135</v>
      </c>
      <c r="T23" s="187">
        <f t="shared" si="2"/>
        <v>26</v>
      </c>
      <c r="U23" s="116"/>
      <c r="V23" s="96"/>
      <c r="W23" s="55"/>
      <c r="X23" s="55"/>
      <c r="Y23" s="55"/>
      <c r="Z23" s="55"/>
      <c r="AA23" s="58"/>
    </row>
    <row r="24" spans="1:27" ht="15">
      <c r="A24" s="6">
        <v>16</v>
      </c>
      <c r="B24" s="150" t="s">
        <v>161</v>
      </c>
      <c r="C24" s="98" t="s">
        <v>165</v>
      </c>
      <c r="D24" s="22">
        <v>17705</v>
      </c>
      <c r="E24" s="205"/>
      <c r="F24" s="187">
        <f t="shared" si="0"/>
        <v>42</v>
      </c>
      <c r="G24" s="2"/>
      <c r="H24" s="96">
        <v>35</v>
      </c>
      <c r="I24" s="91">
        <v>31</v>
      </c>
      <c r="J24" s="91">
        <v>32</v>
      </c>
      <c r="K24" s="58"/>
      <c r="L24" s="186">
        <f>SUM(H24:K24)</f>
        <v>98</v>
      </c>
      <c r="M24" s="186">
        <v>14</v>
      </c>
      <c r="N24" s="116"/>
      <c r="O24" s="96">
        <f>VLOOKUP(D24,'[1]Teilnehmer'!$B:$J,6,0)</f>
        <v>36</v>
      </c>
      <c r="P24" s="91">
        <f>VLOOKUP(D24,'[1]Teilnehmer'!$B:$J,7,0)</f>
        <v>37</v>
      </c>
      <c r="Q24" s="91">
        <f>VLOOKUP(D24,'[1]Teilnehmer'!$B:$J,8,0)</f>
        <v>33</v>
      </c>
      <c r="R24" s="58">
        <f>VLOOKUP(D24,'[1]Teilnehmer'!$B:$J,9,0)</f>
        <v>31</v>
      </c>
      <c r="S24" s="187">
        <f t="shared" si="1"/>
        <v>137</v>
      </c>
      <c r="T24" s="187">
        <f t="shared" si="2"/>
        <v>28</v>
      </c>
      <c r="U24" s="116"/>
      <c r="V24" s="96"/>
      <c r="W24" s="91"/>
      <c r="X24" s="91"/>
      <c r="Y24" s="91"/>
      <c r="Z24" s="91"/>
      <c r="AA24" s="58"/>
    </row>
    <row r="25" spans="1:27" ht="15.75" thickBot="1">
      <c r="A25" s="6">
        <v>17</v>
      </c>
      <c r="B25" s="150" t="s">
        <v>74</v>
      </c>
      <c r="C25" s="98" t="s">
        <v>75</v>
      </c>
      <c r="D25" s="22">
        <v>41929</v>
      </c>
      <c r="E25" s="205"/>
      <c r="F25" s="187">
        <f t="shared" si="0"/>
        <v>44</v>
      </c>
      <c r="G25" s="2"/>
      <c r="H25" s="96">
        <v>32</v>
      </c>
      <c r="I25" s="91">
        <v>32</v>
      </c>
      <c r="J25" s="91">
        <v>34</v>
      </c>
      <c r="K25" s="58"/>
      <c r="L25" s="186">
        <v>98</v>
      </c>
      <c r="M25" s="186">
        <v>14</v>
      </c>
      <c r="N25" s="116"/>
      <c r="O25" s="96">
        <f>VLOOKUP(D25,'[1]Teilnehmer'!$B:$J,6,0)</f>
        <v>34</v>
      </c>
      <c r="P25" s="91">
        <f>VLOOKUP(D25,'[1]Teilnehmer'!$B:$J,7,0)</f>
        <v>34</v>
      </c>
      <c r="Q25" s="91">
        <f>VLOOKUP(D25,'[1]Teilnehmer'!$B:$J,8,0)</f>
        <v>39</v>
      </c>
      <c r="R25" s="58">
        <f>VLOOKUP(D25,'[1]Teilnehmer'!$B:$J,9,0)</f>
        <v>32</v>
      </c>
      <c r="S25" s="187">
        <f t="shared" si="1"/>
        <v>139</v>
      </c>
      <c r="T25" s="187">
        <f t="shared" si="2"/>
        <v>30</v>
      </c>
      <c r="U25" s="116"/>
      <c r="V25" s="96"/>
      <c r="W25" s="55"/>
      <c r="X25" s="55"/>
      <c r="Y25" s="55"/>
      <c r="Z25" s="55"/>
      <c r="AA25" s="58"/>
    </row>
    <row r="26" spans="1:27" ht="15">
      <c r="A26" s="3">
        <v>18</v>
      </c>
      <c r="B26" s="150" t="s">
        <v>137</v>
      </c>
      <c r="C26" s="98" t="s">
        <v>65</v>
      </c>
      <c r="D26" s="22">
        <v>5263</v>
      </c>
      <c r="E26" s="205"/>
      <c r="F26" s="187">
        <f t="shared" si="0"/>
        <v>48</v>
      </c>
      <c r="G26" s="2"/>
      <c r="H26" s="96">
        <v>38</v>
      </c>
      <c r="I26" s="91">
        <v>32</v>
      </c>
      <c r="J26" s="91">
        <v>31</v>
      </c>
      <c r="K26" s="58"/>
      <c r="L26" s="186">
        <f>SUM(H26:K26)</f>
        <v>101</v>
      </c>
      <c r="M26" s="186">
        <v>17</v>
      </c>
      <c r="N26" s="117"/>
      <c r="O26" s="96">
        <f>VLOOKUP(D26,'[1]Teilnehmer'!$B:$J,6,0)</f>
        <v>32</v>
      </c>
      <c r="P26" s="91">
        <f>VLOOKUP(D26,'[1]Teilnehmer'!$B:$J,7,0)</f>
        <v>32</v>
      </c>
      <c r="Q26" s="91">
        <f>VLOOKUP(D26,'[1]Teilnehmer'!$B:$J,8,0)</f>
        <v>43</v>
      </c>
      <c r="R26" s="58">
        <f>VLOOKUP(D26,'[1]Teilnehmer'!$B:$J,9,0)</f>
        <v>33</v>
      </c>
      <c r="S26" s="187">
        <f t="shared" si="1"/>
        <v>140</v>
      </c>
      <c r="T26" s="187">
        <f t="shared" si="2"/>
        <v>31</v>
      </c>
      <c r="U26" s="116"/>
      <c r="V26" s="96"/>
      <c r="W26" s="91"/>
      <c r="X26" s="91"/>
      <c r="Y26" s="91"/>
      <c r="Z26" s="91"/>
      <c r="AA26" s="58"/>
    </row>
    <row r="27" spans="1:27" ht="15">
      <c r="A27" s="6">
        <v>19</v>
      </c>
      <c r="B27" s="150" t="s">
        <v>88</v>
      </c>
      <c r="C27" s="98" t="s">
        <v>71</v>
      </c>
      <c r="D27" s="22">
        <v>30185</v>
      </c>
      <c r="E27" s="205"/>
      <c r="F27" s="187">
        <f t="shared" si="0"/>
        <v>51</v>
      </c>
      <c r="G27" s="2"/>
      <c r="H27" s="96">
        <v>34</v>
      </c>
      <c r="I27" s="91">
        <v>34</v>
      </c>
      <c r="J27" s="91">
        <v>36</v>
      </c>
      <c r="K27" s="58"/>
      <c r="L27" s="186">
        <v>104</v>
      </c>
      <c r="M27" s="186">
        <v>20</v>
      </c>
      <c r="N27" s="117"/>
      <c r="O27" s="96">
        <f>VLOOKUP(D27,'[1]Teilnehmer'!$B:$J,6,0)</f>
        <v>33</v>
      </c>
      <c r="P27" s="91">
        <f>VLOOKUP(D27,'[1]Teilnehmer'!$B:$J,7,0)</f>
        <v>39</v>
      </c>
      <c r="Q27" s="91">
        <f>VLOOKUP(D27,'[1]Teilnehmer'!$B:$J,8,0)</f>
        <v>27</v>
      </c>
      <c r="R27" s="58">
        <f>VLOOKUP(D27,'[1]Teilnehmer'!$B:$J,9,0)</f>
        <v>41</v>
      </c>
      <c r="S27" s="187">
        <f t="shared" si="1"/>
        <v>140</v>
      </c>
      <c r="T27" s="187">
        <f t="shared" si="2"/>
        <v>31</v>
      </c>
      <c r="U27" s="116"/>
      <c r="V27" s="96"/>
      <c r="W27" s="91"/>
      <c r="X27" s="91"/>
      <c r="Y27" s="91"/>
      <c r="Z27" s="91"/>
      <c r="AA27" s="58"/>
    </row>
    <row r="28" spans="1:27" ht="15">
      <c r="A28" s="6">
        <v>20</v>
      </c>
      <c r="B28" s="150" t="s">
        <v>93</v>
      </c>
      <c r="C28" s="98" t="s">
        <v>61</v>
      </c>
      <c r="D28" s="22">
        <v>38362</v>
      </c>
      <c r="E28" s="205"/>
      <c r="F28" s="187">
        <f t="shared" si="0"/>
        <v>52</v>
      </c>
      <c r="G28" s="2"/>
      <c r="H28" s="96">
        <v>36</v>
      </c>
      <c r="I28" s="91">
        <v>39</v>
      </c>
      <c r="J28" s="91">
        <v>37</v>
      </c>
      <c r="K28" s="58"/>
      <c r="L28" s="186">
        <v>112</v>
      </c>
      <c r="M28" s="186">
        <v>28</v>
      </c>
      <c r="N28" s="117"/>
      <c r="O28" s="96">
        <f>VLOOKUP(D28,'[1]Teilnehmer'!$B:$J,6,0)</f>
        <v>36</v>
      </c>
      <c r="P28" s="91">
        <f>VLOOKUP(D28,'[1]Teilnehmer'!$B:$J,7,0)</f>
        <v>33</v>
      </c>
      <c r="Q28" s="91">
        <f>VLOOKUP(D28,'[1]Teilnehmer'!$B:$J,8,0)</f>
        <v>31</v>
      </c>
      <c r="R28" s="58">
        <f>VLOOKUP(D28,'[1]Teilnehmer'!$B:$J,9,0)</f>
        <v>33</v>
      </c>
      <c r="S28" s="187">
        <f t="shared" si="1"/>
        <v>133</v>
      </c>
      <c r="T28" s="187">
        <f t="shared" si="2"/>
        <v>24</v>
      </c>
      <c r="U28" s="116"/>
      <c r="V28" s="96"/>
      <c r="W28" s="91"/>
      <c r="X28" s="91"/>
      <c r="Y28" s="91"/>
      <c r="Z28" s="91"/>
      <c r="AA28" s="58"/>
    </row>
    <row r="29" spans="1:27" ht="15">
      <c r="A29" s="6">
        <v>21</v>
      </c>
      <c r="B29" s="150" t="s">
        <v>160</v>
      </c>
      <c r="C29" s="98" t="s">
        <v>165</v>
      </c>
      <c r="D29" s="22">
        <v>5326</v>
      </c>
      <c r="E29" s="205"/>
      <c r="F29" s="187">
        <f t="shared" si="0"/>
        <v>56</v>
      </c>
      <c r="G29" s="2"/>
      <c r="H29" s="96">
        <v>35</v>
      </c>
      <c r="I29" s="91">
        <v>33</v>
      </c>
      <c r="J29" s="91">
        <v>34</v>
      </c>
      <c r="K29" s="58"/>
      <c r="L29" s="186">
        <f>SUM(H29:K29)</f>
        <v>102</v>
      </c>
      <c r="M29" s="186">
        <v>18</v>
      </c>
      <c r="N29" s="117"/>
      <c r="O29" s="96">
        <f>VLOOKUP(D29,'[1]Teilnehmer'!$B:$J,6,0)</f>
        <v>40</v>
      </c>
      <c r="P29" s="91">
        <f>VLOOKUP(D29,'[1]Teilnehmer'!$B:$J,7,0)</f>
        <v>39</v>
      </c>
      <c r="Q29" s="91">
        <f>VLOOKUP(D29,'[1]Teilnehmer'!$B:$J,8,0)</f>
        <v>36</v>
      </c>
      <c r="R29" s="58">
        <f>VLOOKUP(D29,'[1]Teilnehmer'!$B:$J,9,0)</f>
        <v>32</v>
      </c>
      <c r="S29" s="187">
        <f t="shared" si="1"/>
        <v>147</v>
      </c>
      <c r="T29" s="187">
        <f t="shared" si="2"/>
        <v>38</v>
      </c>
      <c r="U29" s="116"/>
      <c r="V29" s="96"/>
      <c r="W29" s="91"/>
      <c r="X29" s="91"/>
      <c r="Y29" s="91"/>
      <c r="Z29" s="91"/>
      <c r="AA29" s="58"/>
    </row>
    <row r="30" spans="1:27" ht="15">
      <c r="A30" s="6">
        <v>22</v>
      </c>
      <c r="B30" s="150" t="s">
        <v>126</v>
      </c>
      <c r="C30" s="98" t="s">
        <v>71</v>
      </c>
      <c r="D30" s="22">
        <v>17490</v>
      </c>
      <c r="E30" s="205"/>
      <c r="F30" s="187">
        <f t="shared" si="0"/>
        <v>60</v>
      </c>
      <c r="G30" s="2"/>
      <c r="H30" s="96">
        <v>41</v>
      </c>
      <c r="I30" s="91">
        <v>31</v>
      </c>
      <c r="J30" s="91">
        <v>39</v>
      </c>
      <c r="K30" s="58"/>
      <c r="L30" s="186">
        <f>SUM(H30:K30)</f>
        <v>111</v>
      </c>
      <c r="M30" s="186">
        <v>27</v>
      </c>
      <c r="N30" s="117"/>
      <c r="O30" s="96">
        <f>VLOOKUP(D30,'[1]Teilnehmer'!$B:$J,6,0)</f>
        <v>36</v>
      </c>
      <c r="P30" s="91">
        <f>VLOOKUP(D30,'[1]Teilnehmer'!$B:$J,7,0)</f>
        <v>36</v>
      </c>
      <c r="Q30" s="91">
        <f>VLOOKUP(D30,'[1]Teilnehmer'!$B:$J,8,0)</f>
        <v>36</v>
      </c>
      <c r="R30" s="58">
        <f>VLOOKUP(D30,'[1]Teilnehmer'!$B:$J,9,0)</f>
        <v>34</v>
      </c>
      <c r="S30" s="187">
        <f t="shared" si="1"/>
        <v>142</v>
      </c>
      <c r="T30" s="187">
        <f t="shared" si="2"/>
        <v>33</v>
      </c>
      <c r="U30" s="116"/>
      <c r="V30" s="96"/>
      <c r="W30" s="91"/>
      <c r="X30" s="91"/>
      <c r="Y30" s="91"/>
      <c r="Z30" s="91"/>
      <c r="AA30" s="58"/>
    </row>
    <row r="31" spans="1:27" ht="15">
      <c r="A31" s="6">
        <v>23</v>
      </c>
      <c r="B31" s="232" t="s">
        <v>132</v>
      </c>
      <c r="C31" s="98" t="s">
        <v>59</v>
      </c>
      <c r="D31" s="22">
        <v>36192</v>
      </c>
      <c r="E31" s="205"/>
      <c r="F31" s="187">
        <f t="shared" si="0"/>
        <v>64</v>
      </c>
      <c r="G31" s="2"/>
      <c r="H31" s="96">
        <v>30</v>
      </c>
      <c r="I31" s="91">
        <v>43</v>
      </c>
      <c r="J31" s="91">
        <v>40</v>
      </c>
      <c r="K31" s="58"/>
      <c r="L31" s="186">
        <f>SUM(H31:K31)</f>
        <v>113</v>
      </c>
      <c r="M31" s="186">
        <v>29</v>
      </c>
      <c r="N31" s="117"/>
      <c r="O31" s="96">
        <f>VLOOKUP(D31,'[1]Teilnehmer'!$B:$J,6,0)</f>
        <v>36</v>
      </c>
      <c r="P31" s="91">
        <f>VLOOKUP(D31,'[1]Teilnehmer'!$B:$J,7,0)</f>
        <v>35</v>
      </c>
      <c r="Q31" s="91">
        <f>VLOOKUP(D31,'[1]Teilnehmer'!$B:$J,8,0)</f>
        <v>36</v>
      </c>
      <c r="R31" s="58">
        <f>VLOOKUP(D31,'[1]Teilnehmer'!$B:$J,9,0)</f>
        <v>37</v>
      </c>
      <c r="S31" s="187">
        <f t="shared" si="1"/>
        <v>144</v>
      </c>
      <c r="T31" s="187">
        <f t="shared" si="2"/>
        <v>35</v>
      </c>
      <c r="U31" s="116"/>
      <c r="V31" s="96"/>
      <c r="W31" s="91"/>
      <c r="X31" s="91"/>
      <c r="Y31" s="91"/>
      <c r="Z31" s="91"/>
      <c r="AA31" s="58"/>
    </row>
    <row r="32" spans="1:27" ht="15">
      <c r="A32" s="6">
        <v>24</v>
      </c>
      <c r="B32" s="150" t="s">
        <v>164</v>
      </c>
      <c r="C32" s="98" t="s">
        <v>65</v>
      </c>
      <c r="D32" s="22">
        <v>31125</v>
      </c>
      <c r="E32" s="205"/>
      <c r="F32" s="187">
        <f t="shared" si="0"/>
        <v>96</v>
      </c>
      <c r="G32" s="2"/>
      <c r="H32" s="96">
        <v>46</v>
      </c>
      <c r="I32" s="91">
        <v>33</v>
      </c>
      <c r="J32" s="91">
        <v>32</v>
      </c>
      <c r="K32" s="58"/>
      <c r="L32" s="186">
        <f>SUM(H32:K32)</f>
        <v>111</v>
      </c>
      <c r="M32" s="186">
        <v>27</v>
      </c>
      <c r="N32" s="117"/>
      <c r="O32" s="96">
        <f>VLOOKUP(D32,'[1]Teilnehmer'!$B:$J,6,0)</f>
        <v>49</v>
      </c>
      <c r="P32" s="91">
        <f>VLOOKUP(D32,'[1]Teilnehmer'!$B:$J,7,0)</f>
        <v>43</v>
      </c>
      <c r="Q32" s="91">
        <f>VLOOKUP(D32,'[1]Teilnehmer'!$B:$J,8,0)</f>
        <v>46</v>
      </c>
      <c r="R32" s="58">
        <f>VLOOKUP(D32,'[1]Teilnehmer'!$B:$J,9,0)</f>
        <v>40</v>
      </c>
      <c r="S32" s="187">
        <f t="shared" si="1"/>
        <v>178</v>
      </c>
      <c r="T32" s="187">
        <f t="shared" si="2"/>
        <v>69</v>
      </c>
      <c r="U32" s="116"/>
      <c r="V32" s="96"/>
      <c r="W32" s="91"/>
      <c r="X32" s="91"/>
      <c r="Y32" s="91"/>
      <c r="Z32" s="91"/>
      <c r="AA32" s="58"/>
    </row>
    <row r="33" spans="1:27" ht="15">
      <c r="A33" s="6">
        <v>25</v>
      </c>
      <c r="B33" s="150" t="s">
        <v>139</v>
      </c>
      <c r="C33" s="98" t="s">
        <v>65</v>
      </c>
      <c r="D33" s="58">
        <v>20044</v>
      </c>
      <c r="E33" s="205"/>
      <c r="F33" s="187">
        <f t="shared" si="0"/>
        <v>114</v>
      </c>
      <c r="H33" s="96">
        <v>42</v>
      </c>
      <c r="I33" s="91">
        <v>49</v>
      </c>
      <c r="J33" s="91">
        <v>47</v>
      </c>
      <c r="K33" s="58"/>
      <c r="L33" s="186">
        <v>138</v>
      </c>
      <c r="M33" s="186">
        <v>54</v>
      </c>
      <c r="N33" s="117"/>
      <c r="O33" s="96">
        <f>VLOOKUP(D33,'[1]Teilnehmer'!$B:$J,6,0)</f>
        <v>44</v>
      </c>
      <c r="P33" s="91">
        <f>VLOOKUP(D33,'[1]Teilnehmer'!$B:$J,7,0)</f>
        <v>40</v>
      </c>
      <c r="Q33" s="91">
        <f>VLOOKUP(D33,'[1]Teilnehmer'!$B:$J,8,0)</f>
        <v>43</v>
      </c>
      <c r="R33" s="58">
        <f>VLOOKUP(D33,'[1]Teilnehmer'!$B:$J,9,0)</f>
        <v>42</v>
      </c>
      <c r="S33" s="187">
        <f t="shared" si="1"/>
        <v>169</v>
      </c>
      <c r="T33" s="187">
        <f t="shared" si="2"/>
        <v>60</v>
      </c>
      <c r="U33" s="116"/>
      <c r="V33" s="96"/>
      <c r="W33" s="91"/>
      <c r="X33" s="91"/>
      <c r="Y33" s="91"/>
      <c r="Z33" s="91"/>
      <c r="AA33" s="58"/>
    </row>
    <row r="34" spans="1:27" ht="15">
      <c r="A34" s="6">
        <v>26</v>
      </c>
      <c r="B34" s="150" t="s">
        <v>85</v>
      </c>
      <c r="C34" s="98" t="s">
        <v>65</v>
      </c>
      <c r="D34" s="22">
        <v>40264</v>
      </c>
      <c r="E34" s="205"/>
      <c r="F34" s="187">
        <f t="shared" si="0"/>
        <v>313</v>
      </c>
      <c r="G34" s="2"/>
      <c r="H34" s="96">
        <v>126</v>
      </c>
      <c r="I34" s="91">
        <v>126</v>
      </c>
      <c r="J34" s="91">
        <v>126</v>
      </c>
      <c r="K34" s="58"/>
      <c r="L34" s="186">
        <v>378</v>
      </c>
      <c r="M34" s="186">
        <v>294</v>
      </c>
      <c r="N34" s="117"/>
      <c r="O34" s="96">
        <f>VLOOKUP(D34,'[1]Teilnehmer'!$B:$J,6,0)</f>
        <v>32</v>
      </c>
      <c r="P34" s="91">
        <f>VLOOKUP(D34,'[1]Teilnehmer'!$B:$J,7,0)</f>
        <v>31</v>
      </c>
      <c r="Q34" s="91">
        <f>VLOOKUP(D34,'[1]Teilnehmer'!$B:$J,8,0)</f>
        <v>32</v>
      </c>
      <c r="R34" s="58">
        <f>VLOOKUP(D34,'[1]Teilnehmer'!$B:$J,9,0)</f>
        <v>33</v>
      </c>
      <c r="S34" s="187">
        <f t="shared" si="1"/>
        <v>128</v>
      </c>
      <c r="T34" s="187">
        <f t="shared" si="2"/>
        <v>19</v>
      </c>
      <c r="U34" s="116"/>
      <c r="V34" s="96"/>
      <c r="W34" s="91"/>
      <c r="X34" s="91"/>
      <c r="Y34" s="91"/>
      <c r="Z34" s="91"/>
      <c r="AA34" s="58"/>
    </row>
    <row r="35" spans="1:27" ht="15">
      <c r="A35" s="6">
        <v>27</v>
      </c>
      <c r="B35" s="150" t="s">
        <v>119</v>
      </c>
      <c r="C35" s="98" t="s">
        <v>71</v>
      </c>
      <c r="D35" s="22">
        <v>5100</v>
      </c>
      <c r="E35" s="205"/>
      <c r="F35" s="187">
        <f t="shared" si="0"/>
        <v>398</v>
      </c>
      <c r="G35" s="2"/>
      <c r="H35" s="96">
        <v>29</v>
      </c>
      <c r="I35" s="91">
        <v>29</v>
      </c>
      <c r="J35" s="91">
        <v>29</v>
      </c>
      <c r="K35" s="58"/>
      <c r="L35" s="186">
        <f>SUM(H35:K35)</f>
        <v>87</v>
      </c>
      <c r="M35" s="186">
        <v>3</v>
      </c>
      <c r="N35" s="116"/>
      <c r="O35" s="96">
        <f>VLOOKUP(D35,'[1]Teilnehmer'!$B:$J,6,0)</f>
        <v>126</v>
      </c>
      <c r="P35" s="91">
        <f>VLOOKUP(D35,'[1]Teilnehmer'!$B:$J,7,0)</f>
        <v>126</v>
      </c>
      <c r="Q35" s="91">
        <f>VLOOKUP(D35,'[1]Teilnehmer'!$B:$J,8,0)</f>
        <v>126</v>
      </c>
      <c r="R35" s="58">
        <f>VLOOKUP(D35,'[1]Teilnehmer'!$B:$J,9,0)</f>
        <v>126</v>
      </c>
      <c r="S35" s="187">
        <f t="shared" si="1"/>
        <v>504</v>
      </c>
      <c r="T35" s="187">
        <f t="shared" si="2"/>
        <v>395</v>
      </c>
      <c r="U35" s="116"/>
      <c r="V35" s="96"/>
      <c r="W35" s="91"/>
      <c r="X35" s="91"/>
      <c r="Y35" s="91"/>
      <c r="Z35" s="91"/>
      <c r="AA35" s="58"/>
    </row>
    <row r="36" spans="1:27" ht="15">
      <c r="A36" s="6">
        <v>28</v>
      </c>
      <c r="B36" s="150" t="s">
        <v>131</v>
      </c>
      <c r="C36" s="98" t="s">
        <v>80</v>
      </c>
      <c r="D36" s="22">
        <v>4908</v>
      </c>
      <c r="E36" s="205"/>
      <c r="F36" s="187">
        <f t="shared" si="0"/>
        <v>412</v>
      </c>
      <c r="G36" s="2"/>
      <c r="H36" s="96">
        <v>31</v>
      </c>
      <c r="I36" s="91">
        <v>36</v>
      </c>
      <c r="J36" s="91">
        <v>34</v>
      </c>
      <c r="K36" s="58"/>
      <c r="L36" s="186">
        <f>SUM(H36:K36)</f>
        <v>101</v>
      </c>
      <c r="M36" s="186">
        <v>17</v>
      </c>
      <c r="N36" s="117"/>
      <c r="O36" s="96">
        <f>VLOOKUP(D36,'[1]Teilnehmer'!$B:$J,6,0)</f>
        <v>126</v>
      </c>
      <c r="P36" s="91">
        <f>VLOOKUP(D36,'[1]Teilnehmer'!$B:$J,7,0)</f>
        <v>126</v>
      </c>
      <c r="Q36" s="91">
        <f>VLOOKUP(D36,'[1]Teilnehmer'!$B:$J,8,0)</f>
        <v>126</v>
      </c>
      <c r="R36" s="58">
        <f>VLOOKUP(D36,'[1]Teilnehmer'!$B:$J,9,0)</f>
        <v>126</v>
      </c>
      <c r="S36" s="187">
        <f t="shared" si="1"/>
        <v>504</v>
      </c>
      <c r="T36" s="187">
        <f t="shared" si="2"/>
        <v>395</v>
      </c>
      <c r="U36" s="116"/>
      <c r="V36" s="96"/>
      <c r="W36" s="91"/>
      <c r="X36" s="91"/>
      <c r="Y36" s="91"/>
      <c r="Z36" s="91"/>
      <c r="AA36" s="58"/>
    </row>
    <row r="37" spans="1:27" ht="15">
      <c r="A37" s="6">
        <v>29</v>
      </c>
      <c r="B37" s="232" t="s">
        <v>162</v>
      </c>
      <c r="C37" s="98" t="s">
        <v>165</v>
      </c>
      <c r="D37" s="22">
        <v>33131</v>
      </c>
      <c r="E37" s="205"/>
      <c r="F37" s="187">
        <f t="shared" si="0"/>
        <v>414</v>
      </c>
      <c r="G37" s="2"/>
      <c r="H37" s="96">
        <v>35</v>
      </c>
      <c r="I37" s="91">
        <v>35</v>
      </c>
      <c r="J37" s="91">
        <v>33</v>
      </c>
      <c r="K37" s="58"/>
      <c r="L37" s="186">
        <v>103</v>
      </c>
      <c r="M37" s="186">
        <v>19</v>
      </c>
      <c r="N37" s="117"/>
      <c r="O37" s="96">
        <f>VLOOKUP(D37,'[1]Teilnehmer'!$B:$J,6,0)</f>
        <v>126</v>
      </c>
      <c r="P37" s="91">
        <f>VLOOKUP(D37,'[1]Teilnehmer'!$B:$J,7,0)</f>
        <v>126</v>
      </c>
      <c r="Q37" s="91">
        <f>VLOOKUP(D37,'[1]Teilnehmer'!$B:$J,8,0)</f>
        <v>126</v>
      </c>
      <c r="R37" s="58">
        <f>VLOOKUP(D37,'[1]Teilnehmer'!$B:$J,9,0)</f>
        <v>126</v>
      </c>
      <c r="S37" s="187">
        <f t="shared" si="1"/>
        <v>504</v>
      </c>
      <c r="T37" s="187">
        <f t="shared" si="2"/>
        <v>395</v>
      </c>
      <c r="U37" s="116"/>
      <c r="V37" s="96"/>
      <c r="W37" s="91"/>
      <c r="X37" s="91"/>
      <c r="Y37" s="91"/>
      <c r="Z37" s="91"/>
      <c r="AA37" s="58"/>
    </row>
    <row r="38" spans="1:27" ht="15">
      <c r="A38" s="6">
        <v>30</v>
      </c>
      <c r="B38" s="150" t="s">
        <v>124</v>
      </c>
      <c r="C38" s="98" t="s">
        <v>59</v>
      </c>
      <c r="D38" s="22">
        <v>17470</v>
      </c>
      <c r="E38" s="205"/>
      <c r="F38" s="187">
        <f t="shared" si="0"/>
        <v>416</v>
      </c>
      <c r="G38" s="2"/>
      <c r="H38" s="96">
        <v>33</v>
      </c>
      <c r="I38" s="91">
        <v>41</v>
      </c>
      <c r="J38" s="91">
        <v>31</v>
      </c>
      <c r="K38" s="58"/>
      <c r="L38" s="186">
        <f>SUM(H38:K38)</f>
        <v>105</v>
      </c>
      <c r="M38" s="186">
        <v>21</v>
      </c>
      <c r="N38" s="117"/>
      <c r="O38" s="96">
        <f>VLOOKUP(D38,'[1]Teilnehmer'!$B:$J,6,0)</f>
        <v>126</v>
      </c>
      <c r="P38" s="91">
        <f>VLOOKUP(D38,'[1]Teilnehmer'!$B:$J,7,0)</f>
        <v>126</v>
      </c>
      <c r="Q38" s="91">
        <f>VLOOKUP(D38,'[1]Teilnehmer'!$B:$J,8,0)</f>
        <v>126</v>
      </c>
      <c r="R38" s="58">
        <f>VLOOKUP(D38,'[1]Teilnehmer'!$B:$J,9,0)</f>
        <v>126</v>
      </c>
      <c r="S38" s="187">
        <f t="shared" si="1"/>
        <v>504</v>
      </c>
      <c r="T38" s="187">
        <f t="shared" si="2"/>
        <v>395</v>
      </c>
      <c r="U38" s="116"/>
      <c r="V38" s="96"/>
      <c r="W38" s="91"/>
      <c r="X38" s="91"/>
      <c r="Y38" s="91"/>
      <c r="Z38" s="91"/>
      <c r="AA38" s="58"/>
    </row>
    <row r="39" spans="1:27" ht="15">
      <c r="A39" s="6">
        <v>31</v>
      </c>
      <c r="B39" s="150" t="s">
        <v>79</v>
      </c>
      <c r="C39" s="98" t="s">
        <v>80</v>
      </c>
      <c r="D39" s="22">
        <v>9710</v>
      </c>
      <c r="E39" s="205"/>
      <c r="F39" s="187">
        <f t="shared" si="0"/>
        <v>420</v>
      </c>
      <c r="G39" s="2"/>
      <c r="H39" s="96">
        <v>38</v>
      </c>
      <c r="I39" s="91">
        <v>35</v>
      </c>
      <c r="J39" s="91">
        <v>36</v>
      </c>
      <c r="K39" s="58"/>
      <c r="L39" s="186">
        <v>109</v>
      </c>
      <c r="M39" s="186">
        <v>25</v>
      </c>
      <c r="N39" s="117"/>
      <c r="O39" s="96">
        <f>VLOOKUP(D39,'[1]Teilnehmer'!$B:$J,6,0)</f>
        <v>126</v>
      </c>
      <c r="P39" s="91">
        <f>VLOOKUP(D39,'[1]Teilnehmer'!$B:$J,7,0)</f>
        <v>126</v>
      </c>
      <c r="Q39" s="91">
        <f>VLOOKUP(D39,'[1]Teilnehmer'!$B:$J,8,0)</f>
        <v>126</v>
      </c>
      <c r="R39" s="58">
        <f>VLOOKUP(D39,'[1]Teilnehmer'!$B:$J,9,0)</f>
        <v>126</v>
      </c>
      <c r="S39" s="187">
        <f t="shared" si="1"/>
        <v>504</v>
      </c>
      <c r="T39" s="187">
        <f t="shared" si="2"/>
        <v>395</v>
      </c>
      <c r="U39" s="116"/>
      <c r="V39" s="96"/>
      <c r="W39" s="91"/>
      <c r="X39" s="91"/>
      <c r="Y39" s="91"/>
      <c r="Z39" s="91"/>
      <c r="AA39" s="58"/>
    </row>
    <row r="40" spans="1:27" ht="15">
      <c r="A40" s="6">
        <v>32</v>
      </c>
      <c r="B40" s="150" t="s">
        <v>89</v>
      </c>
      <c r="C40" s="98" t="s">
        <v>71</v>
      </c>
      <c r="D40" s="22">
        <v>50463</v>
      </c>
      <c r="E40" s="205"/>
      <c r="F40" s="187">
        <f t="shared" si="0"/>
        <v>423</v>
      </c>
      <c r="G40" s="2"/>
      <c r="H40" s="96">
        <v>38</v>
      </c>
      <c r="I40" s="91">
        <v>39</v>
      </c>
      <c r="J40" s="91">
        <v>35</v>
      </c>
      <c r="K40" s="58"/>
      <c r="L40" s="186">
        <v>112</v>
      </c>
      <c r="M40" s="186">
        <v>28</v>
      </c>
      <c r="N40" s="117"/>
      <c r="O40" s="96">
        <f>VLOOKUP(D40,'[1]Teilnehmer'!$B:$J,6,0)</f>
        <v>126</v>
      </c>
      <c r="P40" s="91">
        <f>VLOOKUP(D40,'[1]Teilnehmer'!$B:$J,7,0)</f>
        <v>126</v>
      </c>
      <c r="Q40" s="91">
        <f>VLOOKUP(D40,'[1]Teilnehmer'!$B:$J,8,0)</f>
        <v>126</v>
      </c>
      <c r="R40" s="58">
        <f>VLOOKUP(D40,'[1]Teilnehmer'!$B:$J,9,0)</f>
        <v>126</v>
      </c>
      <c r="S40" s="187">
        <f t="shared" si="1"/>
        <v>504</v>
      </c>
      <c r="T40" s="187">
        <f t="shared" si="2"/>
        <v>395</v>
      </c>
      <c r="U40" s="116"/>
      <c r="V40" s="96"/>
      <c r="W40" s="91"/>
      <c r="X40" s="91"/>
      <c r="Y40" s="91"/>
      <c r="Z40" s="91"/>
      <c r="AA40" s="58"/>
    </row>
    <row r="41" spans="1:27" ht="15">
      <c r="A41" s="6">
        <v>33</v>
      </c>
      <c r="B41" s="150" t="s">
        <v>133</v>
      </c>
      <c r="C41" s="98" t="s">
        <v>59</v>
      </c>
      <c r="D41" s="22">
        <v>61373</v>
      </c>
      <c r="E41" s="205"/>
      <c r="F41" s="187">
        <f t="shared" si="0"/>
        <v>426</v>
      </c>
      <c r="G41" s="2"/>
      <c r="H41" s="96">
        <v>36</v>
      </c>
      <c r="I41" s="91">
        <v>43</v>
      </c>
      <c r="J41" s="91">
        <v>36</v>
      </c>
      <c r="K41" s="58"/>
      <c r="L41" s="186">
        <f>SUM(H41:K41)</f>
        <v>115</v>
      </c>
      <c r="M41" s="186">
        <v>31</v>
      </c>
      <c r="N41" s="117"/>
      <c r="O41" s="96">
        <f>VLOOKUP(D41,'[1]Teilnehmer'!$B:$J,6,0)</f>
        <v>126</v>
      </c>
      <c r="P41" s="91">
        <f>VLOOKUP(D41,'[1]Teilnehmer'!$B:$J,7,0)</f>
        <v>126</v>
      </c>
      <c r="Q41" s="91">
        <f>VLOOKUP(D41,'[1]Teilnehmer'!$B:$J,8,0)</f>
        <v>126</v>
      </c>
      <c r="R41" s="58">
        <f>VLOOKUP(D41,'[1]Teilnehmer'!$B:$J,9,0)</f>
        <v>126</v>
      </c>
      <c r="S41" s="187">
        <f t="shared" si="1"/>
        <v>504</v>
      </c>
      <c r="T41" s="187">
        <f t="shared" si="2"/>
        <v>395</v>
      </c>
      <c r="U41" s="116"/>
      <c r="V41" s="96"/>
      <c r="W41" s="91"/>
      <c r="X41" s="91"/>
      <c r="Y41" s="91"/>
      <c r="Z41" s="91"/>
      <c r="AA41" s="58"/>
    </row>
    <row r="42" spans="1:27" ht="15">
      <c r="A42" s="6">
        <v>34</v>
      </c>
      <c r="B42" s="150" t="s">
        <v>138</v>
      </c>
      <c r="C42" s="98" t="s">
        <v>59</v>
      </c>
      <c r="D42" s="22">
        <v>4967</v>
      </c>
      <c r="E42" s="205"/>
      <c r="F42" s="187">
        <f t="shared" si="0"/>
        <v>426</v>
      </c>
      <c r="G42" s="2"/>
      <c r="H42" s="96">
        <v>41</v>
      </c>
      <c r="I42" s="91">
        <v>33</v>
      </c>
      <c r="J42" s="91">
        <v>41</v>
      </c>
      <c r="K42" s="58"/>
      <c r="L42" s="186">
        <f>SUM(H42:K42)</f>
        <v>115</v>
      </c>
      <c r="M42" s="186">
        <v>31</v>
      </c>
      <c r="N42" s="117"/>
      <c r="O42" s="96">
        <f>VLOOKUP(D42,'[1]Teilnehmer'!$B:$J,6,0)</f>
        <v>126</v>
      </c>
      <c r="P42" s="91">
        <f>VLOOKUP(D42,'[1]Teilnehmer'!$B:$J,7,0)</f>
        <v>126</v>
      </c>
      <c r="Q42" s="91">
        <f>VLOOKUP(D42,'[1]Teilnehmer'!$B:$J,8,0)</f>
        <v>126</v>
      </c>
      <c r="R42" s="58">
        <f>VLOOKUP(D42,'[1]Teilnehmer'!$B:$J,9,0)</f>
        <v>126</v>
      </c>
      <c r="S42" s="187">
        <f t="shared" si="1"/>
        <v>504</v>
      </c>
      <c r="T42" s="187">
        <f t="shared" si="2"/>
        <v>395</v>
      </c>
      <c r="U42" s="116"/>
      <c r="V42" s="96"/>
      <c r="W42" s="91"/>
      <c r="X42" s="91"/>
      <c r="Y42" s="91"/>
      <c r="Z42" s="91"/>
      <c r="AA42" s="58"/>
    </row>
    <row r="43" spans="1:27" ht="15">
      <c r="A43" s="6">
        <v>35</v>
      </c>
      <c r="B43" s="150" t="s">
        <v>98</v>
      </c>
      <c r="C43" s="98" t="s">
        <v>56</v>
      </c>
      <c r="D43" s="22">
        <v>49087</v>
      </c>
      <c r="E43" s="206"/>
      <c r="F43" s="187">
        <f t="shared" si="0"/>
        <v>432</v>
      </c>
      <c r="G43" s="116"/>
      <c r="H43" s="96">
        <v>45</v>
      </c>
      <c r="I43" s="91">
        <v>41</v>
      </c>
      <c r="J43" s="91">
        <v>35</v>
      </c>
      <c r="K43" s="58"/>
      <c r="L43" s="186">
        <f>SUM(H43:K43)</f>
        <v>121</v>
      </c>
      <c r="M43" s="186">
        <v>37</v>
      </c>
      <c r="N43" s="117"/>
      <c r="O43" s="96">
        <f>VLOOKUP(D43,'[1]Teilnehmer'!$B:$J,6,0)</f>
        <v>126</v>
      </c>
      <c r="P43" s="91">
        <f>VLOOKUP(D43,'[1]Teilnehmer'!$B:$J,7,0)</f>
        <v>126</v>
      </c>
      <c r="Q43" s="91">
        <f>VLOOKUP(D43,'[1]Teilnehmer'!$B:$J,8,0)</f>
        <v>126</v>
      </c>
      <c r="R43" s="58">
        <f>VLOOKUP(D43,'[1]Teilnehmer'!$B:$J,9,0)</f>
        <v>126</v>
      </c>
      <c r="S43" s="187">
        <f t="shared" si="1"/>
        <v>504</v>
      </c>
      <c r="T43" s="187">
        <f t="shared" si="2"/>
        <v>395</v>
      </c>
      <c r="U43" s="116"/>
      <c r="V43" s="96"/>
      <c r="W43" s="91"/>
      <c r="X43" s="91"/>
      <c r="Y43" s="91"/>
      <c r="Z43" s="91"/>
      <c r="AA43" s="58"/>
    </row>
    <row r="44" spans="1:27" ht="15">
      <c r="A44" s="6">
        <v>36</v>
      </c>
      <c r="B44" s="150" t="s">
        <v>135</v>
      </c>
      <c r="C44" s="98" t="s">
        <v>61</v>
      </c>
      <c r="D44" s="22">
        <v>65912</v>
      </c>
      <c r="E44" s="205"/>
      <c r="F44" s="187">
        <f t="shared" si="0"/>
        <v>434</v>
      </c>
      <c r="G44" s="2"/>
      <c r="H44" s="96">
        <v>42</v>
      </c>
      <c r="I44" s="91">
        <v>44</v>
      </c>
      <c r="J44" s="91">
        <v>37</v>
      </c>
      <c r="K44" s="58"/>
      <c r="L44" s="186">
        <f>SUM(H44:K44)</f>
        <v>123</v>
      </c>
      <c r="M44" s="186">
        <v>39</v>
      </c>
      <c r="N44" s="117"/>
      <c r="O44" s="96">
        <f>VLOOKUP(D44,'[1]Teilnehmer'!$B:$J,6,0)</f>
        <v>126</v>
      </c>
      <c r="P44" s="91">
        <f>VLOOKUP(D44,'[1]Teilnehmer'!$B:$J,7,0)</f>
        <v>126</v>
      </c>
      <c r="Q44" s="91">
        <f>VLOOKUP(D44,'[1]Teilnehmer'!$B:$J,8,0)</f>
        <v>126</v>
      </c>
      <c r="R44" s="58">
        <f>VLOOKUP(D44,'[1]Teilnehmer'!$B:$J,9,0)</f>
        <v>126</v>
      </c>
      <c r="S44" s="187">
        <f t="shared" si="1"/>
        <v>504</v>
      </c>
      <c r="T44" s="187">
        <f t="shared" si="2"/>
        <v>395</v>
      </c>
      <c r="U44" s="116"/>
      <c r="V44" s="96"/>
      <c r="W44" s="91"/>
      <c r="X44" s="91"/>
      <c r="Y44" s="91"/>
      <c r="Z44" s="91"/>
      <c r="AA44" s="58"/>
    </row>
    <row r="45" spans="1:27" ht="15">
      <c r="A45" s="6"/>
      <c r="B45" s="118"/>
      <c r="C45" s="4"/>
      <c r="D45" s="5"/>
      <c r="F45" s="46"/>
      <c r="G45" s="2"/>
      <c r="H45" s="56"/>
      <c r="I45" s="91"/>
      <c r="J45" s="55"/>
      <c r="K45" s="55"/>
      <c r="L45" s="55"/>
      <c r="M45" s="22"/>
      <c r="N45" s="116"/>
      <c r="O45" s="86"/>
      <c r="P45" s="55"/>
      <c r="Q45" s="55"/>
      <c r="R45" s="55"/>
      <c r="S45" s="55"/>
      <c r="T45" s="91"/>
      <c r="U45" s="116"/>
      <c r="V45" s="96"/>
      <c r="W45" s="91"/>
      <c r="X45" s="91"/>
      <c r="Y45" s="91"/>
      <c r="Z45" s="91"/>
      <c r="AA45" s="58"/>
    </row>
    <row r="46" spans="1:27" ht="15">
      <c r="A46" s="6"/>
      <c r="B46" s="119"/>
      <c r="C46" s="7"/>
      <c r="D46" s="8"/>
      <c r="F46" s="48"/>
      <c r="G46" s="2"/>
      <c r="H46" s="92"/>
      <c r="I46" s="89"/>
      <c r="J46" s="88"/>
      <c r="K46" s="99"/>
      <c r="L46" s="89"/>
      <c r="M46" s="100"/>
      <c r="N46" s="116"/>
      <c r="O46" s="96"/>
      <c r="P46" s="91"/>
      <c r="Q46" s="91"/>
      <c r="R46" s="91"/>
      <c r="S46" s="91"/>
      <c r="T46" s="91"/>
      <c r="U46" s="116"/>
      <c r="V46" s="96"/>
      <c r="W46" s="91"/>
      <c r="X46" s="91"/>
      <c r="Y46" s="91"/>
      <c r="Z46" s="91"/>
      <c r="AA46" s="58"/>
    </row>
    <row r="47" spans="1:27" ht="15" customHeight="1" thickBot="1">
      <c r="A47" s="9"/>
      <c r="B47" s="120"/>
      <c r="C47" s="11"/>
      <c r="D47" s="23"/>
      <c r="F47" s="47"/>
      <c r="G47" s="2"/>
      <c r="H47" s="101"/>
      <c r="I47" s="102"/>
      <c r="J47" s="102"/>
      <c r="K47" s="102"/>
      <c r="L47" s="103"/>
      <c r="M47" s="57"/>
      <c r="N47" s="116"/>
      <c r="O47" s="105"/>
      <c r="P47" s="106"/>
      <c r="Q47" s="106"/>
      <c r="R47" s="106"/>
      <c r="S47" s="109"/>
      <c r="T47" s="108"/>
      <c r="U47" s="117"/>
      <c r="V47" s="110"/>
      <c r="W47" s="111"/>
      <c r="X47" s="111"/>
      <c r="Y47" s="111"/>
      <c r="Z47" s="112"/>
      <c r="AA47" s="108"/>
    </row>
    <row r="48" spans="15:27" ht="27" customHeight="1">
      <c r="O48" s="24"/>
      <c r="P48" s="24"/>
      <c r="Q48" s="24"/>
      <c r="R48" s="24"/>
      <c r="S48" s="24"/>
      <c r="T48" s="24"/>
      <c r="V48" s="24"/>
      <c r="W48" s="24"/>
      <c r="X48" s="24"/>
      <c r="Y48" s="24"/>
      <c r="Z48" s="24"/>
      <c r="AA48" s="24"/>
    </row>
    <row r="49" ht="12" thickBot="1"/>
    <row r="50" spans="1:27" s="18" customFormat="1" ht="29.25" customHeight="1" thickBot="1">
      <c r="A50" s="14" t="s">
        <v>0</v>
      </c>
      <c r="B50" s="15" t="s">
        <v>1</v>
      </c>
      <c r="C50" s="16" t="s">
        <v>2</v>
      </c>
      <c r="D50" s="17" t="s">
        <v>3</v>
      </c>
      <c r="F50" s="19" t="s">
        <v>8</v>
      </c>
      <c r="H50" s="233" t="s">
        <v>32</v>
      </c>
      <c r="I50" s="234"/>
      <c r="J50" s="234"/>
      <c r="K50" s="234"/>
      <c r="L50" s="234"/>
      <c r="M50" s="235"/>
      <c r="O50" s="239" t="s">
        <v>52</v>
      </c>
      <c r="P50" s="237"/>
      <c r="Q50" s="237"/>
      <c r="R50" s="237"/>
      <c r="S50" s="237"/>
      <c r="T50" s="238"/>
      <c r="V50" s="239" t="s">
        <v>36</v>
      </c>
      <c r="W50" s="253"/>
      <c r="X50" s="253"/>
      <c r="Y50" s="253"/>
      <c r="Z50" s="253"/>
      <c r="AA50" s="254"/>
    </row>
    <row r="51" spans="1:27" ht="11.25">
      <c r="A51" s="131"/>
      <c r="B51" s="69"/>
      <c r="C51" s="69"/>
      <c r="D51" s="70"/>
      <c r="F51" s="20"/>
      <c r="H51" s="51"/>
      <c r="I51" s="52"/>
      <c r="J51" s="52"/>
      <c r="K51" s="52"/>
      <c r="L51" s="52"/>
      <c r="M51" s="53"/>
      <c r="O51" s="25"/>
      <c r="P51" s="26"/>
      <c r="Q51" s="26"/>
      <c r="R51" s="26"/>
      <c r="S51" s="26"/>
      <c r="T51" s="27"/>
      <c r="V51" s="25"/>
      <c r="W51" s="26"/>
      <c r="X51" s="26"/>
      <c r="Y51" s="26"/>
      <c r="Z51" s="26"/>
      <c r="AA51" s="27"/>
    </row>
    <row r="52" spans="1:27" ht="15.75">
      <c r="A52" s="132" t="s">
        <v>39</v>
      </c>
      <c r="B52" s="71"/>
      <c r="C52" s="71"/>
      <c r="D52" s="72"/>
      <c r="F52" s="20" t="s">
        <v>9</v>
      </c>
      <c r="H52" s="240" t="s">
        <v>5</v>
      </c>
      <c r="I52" s="249"/>
      <c r="J52" s="249"/>
      <c r="K52" s="250"/>
      <c r="L52" s="52"/>
      <c r="M52" s="53"/>
      <c r="O52" s="240" t="s">
        <v>5</v>
      </c>
      <c r="P52" s="241"/>
      <c r="Q52" s="241"/>
      <c r="R52" s="242"/>
      <c r="S52" s="26"/>
      <c r="T52" s="27"/>
      <c r="V52" s="240" t="s">
        <v>5</v>
      </c>
      <c r="W52" s="241"/>
      <c r="X52" s="241"/>
      <c r="Y52" s="242"/>
      <c r="Z52" s="26"/>
      <c r="AA52" s="27"/>
    </row>
    <row r="53" spans="1:27" ht="12" thickBot="1">
      <c r="A53" s="73"/>
      <c r="B53" s="74"/>
      <c r="C53" s="74"/>
      <c r="D53" s="75"/>
      <c r="F53" s="32"/>
      <c r="H53" s="28">
        <v>1</v>
      </c>
      <c r="I53" s="29">
        <v>2</v>
      </c>
      <c r="J53" s="29">
        <v>3</v>
      </c>
      <c r="K53" s="29">
        <v>4</v>
      </c>
      <c r="L53" s="29" t="s">
        <v>6</v>
      </c>
      <c r="M53" s="30" t="s">
        <v>7</v>
      </c>
      <c r="O53" s="28">
        <v>1</v>
      </c>
      <c r="P53" s="29">
        <v>2</v>
      </c>
      <c r="Q53" s="29">
        <v>3</v>
      </c>
      <c r="R53" s="29">
        <v>4</v>
      </c>
      <c r="S53" s="29" t="s">
        <v>6</v>
      </c>
      <c r="T53" s="30" t="s">
        <v>7</v>
      </c>
      <c r="V53" s="28">
        <v>1</v>
      </c>
      <c r="W53" s="29">
        <v>2</v>
      </c>
      <c r="X53" s="29">
        <v>3</v>
      </c>
      <c r="Y53" s="29">
        <v>4</v>
      </c>
      <c r="Z53" s="29" t="s">
        <v>6</v>
      </c>
      <c r="AA53" s="30" t="s">
        <v>7</v>
      </c>
    </row>
    <row r="54" spans="1:27" ht="15">
      <c r="A54" s="3">
        <v>1</v>
      </c>
      <c r="B54" s="150" t="s">
        <v>58</v>
      </c>
      <c r="C54" s="181" t="s">
        <v>59</v>
      </c>
      <c r="D54" s="156">
        <v>44760</v>
      </c>
      <c r="F54" s="187">
        <f aca="true" t="shared" si="3" ref="F54:F61">M54+T54+AA54</f>
        <v>0</v>
      </c>
      <c r="G54" s="2"/>
      <c r="H54" s="96">
        <v>31</v>
      </c>
      <c r="I54" s="91">
        <v>32</v>
      </c>
      <c r="J54" s="91">
        <v>34</v>
      </c>
      <c r="K54" s="80"/>
      <c r="L54" s="199">
        <f aca="true" t="shared" si="4" ref="L54:L61">SUM(H54:K54)</f>
        <v>97</v>
      </c>
      <c r="M54" s="78">
        <v>0</v>
      </c>
      <c r="N54" s="116"/>
      <c r="O54" s="96">
        <f>VLOOKUP(D54,'[1]Teilnehmer'!$B:$J,6,0)</f>
        <v>31</v>
      </c>
      <c r="P54" s="91">
        <f>VLOOKUP(D54,'[1]Teilnehmer'!$B:$J,7,0)</f>
        <v>28</v>
      </c>
      <c r="Q54" s="91">
        <f>VLOOKUP(D54,'[1]Teilnehmer'!$B:$J,8,0)</f>
        <v>31</v>
      </c>
      <c r="R54" s="58">
        <f>VLOOKUP(D54,'[1]Teilnehmer'!$B:$J,9,0)</f>
        <v>34</v>
      </c>
      <c r="S54" s="187">
        <f aca="true" t="shared" si="5" ref="S54:S61">SUM(O54:R54)</f>
        <v>124</v>
      </c>
      <c r="T54" s="187">
        <f>S54-(MIN($S$54:$S$61))</f>
        <v>0</v>
      </c>
      <c r="U54" s="116"/>
      <c r="V54" s="79"/>
      <c r="W54" s="77"/>
      <c r="X54" s="77"/>
      <c r="Y54" s="84"/>
      <c r="Z54" s="77"/>
      <c r="AA54" s="80"/>
    </row>
    <row r="55" spans="1:27" ht="15">
      <c r="A55" s="6">
        <v>2</v>
      </c>
      <c r="B55" s="166" t="s">
        <v>64</v>
      </c>
      <c r="C55" s="98" t="s">
        <v>59</v>
      </c>
      <c r="D55" s="22">
        <v>25999</v>
      </c>
      <c r="F55" s="187">
        <f t="shared" si="3"/>
        <v>13</v>
      </c>
      <c r="G55" s="2"/>
      <c r="H55" s="96">
        <v>35</v>
      </c>
      <c r="I55" s="91">
        <v>33</v>
      </c>
      <c r="J55" s="91">
        <v>30</v>
      </c>
      <c r="K55" s="58"/>
      <c r="L55" s="200">
        <f t="shared" si="4"/>
        <v>98</v>
      </c>
      <c r="M55" s="170">
        <v>1</v>
      </c>
      <c r="N55" s="116"/>
      <c r="O55" s="96">
        <f>VLOOKUP(D55,'[1]Teilnehmer'!$B:$J,6,0)</f>
        <v>36</v>
      </c>
      <c r="P55" s="91">
        <f>VLOOKUP(D55,'[1]Teilnehmer'!$B:$J,7,0)</f>
        <v>33</v>
      </c>
      <c r="Q55" s="91">
        <f>VLOOKUP(D55,'[1]Teilnehmer'!$B:$J,8,0)</f>
        <v>32</v>
      </c>
      <c r="R55" s="58">
        <f>VLOOKUP(D55,'[1]Teilnehmer'!$B:$J,9,0)</f>
        <v>35</v>
      </c>
      <c r="S55" s="187">
        <f t="shared" si="5"/>
        <v>136</v>
      </c>
      <c r="T55" s="187">
        <f aca="true" t="shared" si="6" ref="T55:T61">S55-(MIN($S$54:$S$61))</f>
        <v>12</v>
      </c>
      <c r="U55" s="116"/>
      <c r="V55" s="56"/>
      <c r="W55" s="87"/>
      <c r="X55" s="55"/>
      <c r="Y55" s="55"/>
      <c r="Z55" s="55"/>
      <c r="AA55" s="58"/>
    </row>
    <row r="56" spans="1:27" ht="15">
      <c r="A56" s="6">
        <v>2</v>
      </c>
      <c r="B56" s="150" t="s">
        <v>112</v>
      </c>
      <c r="C56" s="98" t="s">
        <v>80</v>
      </c>
      <c r="D56" s="22">
        <v>4906</v>
      </c>
      <c r="E56" s="177"/>
      <c r="F56" s="187">
        <f t="shared" si="3"/>
        <v>386</v>
      </c>
      <c r="G56" s="178"/>
      <c r="H56" s="96">
        <v>36</v>
      </c>
      <c r="I56" s="91">
        <v>36</v>
      </c>
      <c r="J56" s="91">
        <v>31</v>
      </c>
      <c r="K56" s="58"/>
      <c r="L56" s="186">
        <f t="shared" si="4"/>
        <v>103</v>
      </c>
      <c r="M56" s="186">
        <v>6</v>
      </c>
      <c r="N56" s="116"/>
      <c r="O56" s="96">
        <f>VLOOKUP(D56,'[1]Teilnehmer'!$B:$J,6,0)</f>
        <v>126</v>
      </c>
      <c r="P56" s="91">
        <f>VLOOKUP(D56,'[1]Teilnehmer'!$B:$J,7,0)</f>
        <v>126</v>
      </c>
      <c r="Q56" s="91">
        <f>VLOOKUP(D56,'[1]Teilnehmer'!$B:$J,8,0)</f>
        <v>126</v>
      </c>
      <c r="R56" s="58">
        <f>VLOOKUP(D56,'[1]Teilnehmer'!$B:$J,9,0)</f>
        <v>126</v>
      </c>
      <c r="S56" s="187">
        <f t="shared" si="5"/>
        <v>504</v>
      </c>
      <c r="T56" s="187">
        <f t="shared" si="6"/>
        <v>380</v>
      </c>
      <c r="U56" s="116"/>
      <c r="V56" s="56"/>
      <c r="W56" s="87"/>
      <c r="X56" s="55"/>
      <c r="Y56" s="55"/>
      <c r="Z56" s="55"/>
      <c r="AA56" s="58"/>
    </row>
    <row r="57" spans="1:27" ht="15">
      <c r="A57" s="6">
        <v>1</v>
      </c>
      <c r="B57" s="150" t="s">
        <v>105</v>
      </c>
      <c r="C57" s="98" t="s">
        <v>71</v>
      </c>
      <c r="D57" s="22">
        <v>3634</v>
      </c>
      <c r="E57" s="179"/>
      <c r="F57" s="187">
        <f t="shared" si="3"/>
        <v>40</v>
      </c>
      <c r="G57" s="180"/>
      <c r="H57" s="96">
        <v>38</v>
      </c>
      <c r="I57" s="91">
        <v>34</v>
      </c>
      <c r="J57" s="91">
        <v>34</v>
      </c>
      <c r="K57" s="58"/>
      <c r="L57" s="186">
        <f t="shared" si="4"/>
        <v>106</v>
      </c>
      <c r="M57" s="186">
        <v>9</v>
      </c>
      <c r="N57" s="116"/>
      <c r="O57" s="96">
        <f>VLOOKUP(D57,'[1]Teilnehmer'!$B:$J,6,0)</f>
        <v>37</v>
      </c>
      <c r="P57" s="91">
        <f>VLOOKUP(D57,'[1]Teilnehmer'!$B:$J,7,0)</f>
        <v>37</v>
      </c>
      <c r="Q57" s="91">
        <f>VLOOKUP(D57,'[1]Teilnehmer'!$B:$J,8,0)</f>
        <v>43</v>
      </c>
      <c r="R57" s="58">
        <f>VLOOKUP(D57,'[1]Teilnehmer'!$B:$J,9,0)</f>
        <v>38</v>
      </c>
      <c r="S57" s="187">
        <f t="shared" si="5"/>
        <v>155</v>
      </c>
      <c r="T57" s="187">
        <f t="shared" si="6"/>
        <v>31</v>
      </c>
      <c r="U57" s="116"/>
      <c r="V57" s="96"/>
      <c r="W57" s="91"/>
      <c r="X57" s="91"/>
      <c r="Y57" s="91"/>
      <c r="Z57" s="91"/>
      <c r="AA57" s="58"/>
    </row>
    <row r="58" spans="1:27" ht="15">
      <c r="A58" s="6">
        <v>3</v>
      </c>
      <c r="B58" s="150" t="s">
        <v>66</v>
      </c>
      <c r="C58" s="98" t="s">
        <v>65</v>
      </c>
      <c r="D58" s="22">
        <v>44916</v>
      </c>
      <c r="E58" s="115">
        <v>12</v>
      </c>
      <c r="F58" s="187">
        <f t="shared" si="3"/>
        <v>24</v>
      </c>
      <c r="G58" s="2"/>
      <c r="H58" s="96">
        <v>38</v>
      </c>
      <c r="I58" s="91">
        <v>34</v>
      </c>
      <c r="J58" s="91">
        <v>36</v>
      </c>
      <c r="K58" s="58"/>
      <c r="L58" s="200">
        <f t="shared" si="4"/>
        <v>108</v>
      </c>
      <c r="M58" s="170">
        <v>11</v>
      </c>
      <c r="N58" s="116"/>
      <c r="O58" s="96">
        <f>VLOOKUP(D58,'[1]Teilnehmer'!$B:$J,6,0)</f>
        <v>33</v>
      </c>
      <c r="P58" s="91">
        <f>VLOOKUP(D58,'[1]Teilnehmer'!$B:$J,7,0)</f>
        <v>41</v>
      </c>
      <c r="Q58" s="91">
        <f>VLOOKUP(D58,'[1]Teilnehmer'!$B:$J,8,0)</f>
        <v>30</v>
      </c>
      <c r="R58" s="58">
        <f>VLOOKUP(D58,'[1]Teilnehmer'!$B:$J,9,0)</f>
        <v>33</v>
      </c>
      <c r="S58" s="187">
        <f t="shared" si="5"/>
        <v>137</v>
      </c>
      <c r="T58" s="187">
        <f t="shared" si="6"/>
        <v>13</v>
      </c>
      <c r="U58" s="116"/>
      <c r="V58" s="56"/>
      <c r="W58" s="55"/>
      <c r="X58" s="91"/>
      <c r="Y58" s="55"/>
      <c r="Z58" s="55"/>
      <c r="AA58" s="58"/>
    </row>
    <row r="59" spans="1:27" ht="15">
      <c r="A59" s="6">
        <v>3</v>
      </c>
      <c r="B59" s="166" t="s">
        <v>108</v>
      </c>
      <c r="C59" s="98" t="s">
        <v>59</v>
      </c>
      <c r="D59" s="22">
        <v>36191</v>
      </c>
      <c r="F59" s="187">
        <f t="shared" si="3"/>
        <v>53</v>
      </c>
      <c r="G59" s="2"/>
      <c r="H59" s="96">
        <v>39</v>
      </c>
      <c r="I59" s="91">
        <v>40</v>
      </c>
      <c r="J59" s="91">
        <v>37</v>
      </c>
      <c r="K59" s="58"/>
      <c r="L59" s="186">
        <f t="shared" si="4"/>
        <v>116</v>
      </c>
      <c r="M59" s="186">
        <v>19</v>
      </c>
      <c r="N59" s="116"/>
      <c r="O59" s="96">
        <f>VLOOKUP(D59,'[1]Teilnehmer'!$B:$J,6,0)</f>
        <v>40</v>
      </c>
      <c r="P59" s="91">
        <f>VLOOKUP(D59,'[1]Teilnehmer'!$B:$J,7,0)</f>
        <v>41</v>
      </c>
      <c r="Q59" s="91">
        <f>VLOOKUP(D59,'[1]Teilnehmer'!$B:$J,8,0)</f>
        <v>39</v>
      </c>
      <c r="R59" s="58">
        <f>VLOOKUP(D59,'[1]Teilnehmer'!$B:$J,9,0)</f>
        <v>38</v>
      </c>
      <c r="S59" s="187">
        <f t="shared" si="5"/>
        <v>158</v>
      </c>
      <c r="T59" s="187">
        <f t="shared" si="6"/>
        <v>34</v>
      </c>
      <c r="U59" s="116"/>
      <c r="V59" s="56"/>
      <c r="W59" s="55"/>
      <c r="X59" s="55"/>
      <c r="Y59" s="55"/>
      <c r="Z59" s="55"/>
      <c r="AA59" s="58"/>
    </row>
    <row r="60" spans="1:27" ht="15">
      <c r="A60" s="6">
        <v>4</v>
      </c>
      <c r="B60" s="150" t="s">
        <v>107</v>
      </c>
      <c r="C60" s="98" t="s">
        <v>59</v>
      </c>
      <c r="D60" s="22">
        <v>30053</v>
      </c>
      <c r="F60" s="187">
        <f t="shared" si="3"/>
        <v>39</v>
      </c>
      <c r="G60" s="2"/>
      <c r="H60" s="96">
        <v>40</v>
      </c>
      <c r="I60" s="91">
        <v>40</v>
      </c>
      <c r="J60" s="91">
        <v>38</v>
      </c>
      <c r="K60" s="58"/>
      <c r="L60" s="186">
        <f t="shared" si="4"/>
        <v>118</v>
      </c>
      <c r="M60" s="186">
        <v>21</v>
      </c>
      <c r="N60" s="116"/>
      <c r="O60" s="96">
        <f>VLOOKUP(D60,'[1]Teilnehmer'!$B:$J,6,0)</f>
        <v>33</v>
      </c>
      <c r="P60" s="91">
        <f>VLOOKUP(D60,'[1]Teilnehmer'!$B:$J,7,0)</f>
        <v>35</v>
      </c>
      <c r="Q60" s="91">
        <f>VLOOKUP(D60,'[1]Teilnehmer'!$B:$J,8,0)</f>
        <v>36</v>
      </c>
      <c r="R60" s="58">
        <f>VLOOKUP(D60,'[1]Teilnehmer'!$B:$J,9,0)</f>
        <v>38</v>
      </c>
      <c r="S60" s="187">
        <f t="shared" si="5"/>
        <v>142</v>
      </c>
      <c r="T60" s="187">
        <f t="shared" si="6"/>
        <v>18</v>
      </c>
      <c r="U60" s="116"/>
      <c r="V60" s="56"/>
      <c r="W60" s="55"/>
      <c r="X60" s="55"/>
      <c r="Y60" s="55"/>
      <c r="Z60" s="55"/>
      <c r="AA60" s="58"/>
    </row>
    <row r="61" spans="1:27" ht="15">
      <c r="A61" s="6">
        <v>5</v>
      </c>
      <c r="B61" s="150" t="s">
        <v>111</v>
      </c>
      <c r="C61" s="98" t="s">
        <v>65</v>
      </c>
      <c r="D61" s="22">
        <v>5325</v>
      </c>
      <c r="F61" s="187">
        <f t="shared" si="3"/>
        <v>45</v>
      </c>
      <c r="G61" s="2"/>
      <c r="H61" s="96">
        <v>46</v>
      </c>
      <c r="I61" s="91">
        <v>37</v>
      </c>
      <c r="J61" s="91">
        <v>36</v>
      </c>
      <c r="K61" s="58"/>
      <c r="L61" s="186">
        <f t="shared" si="4"/>
        <v>119</v>
      </c>
      <c r="M61" s="186">
        <v>22</v>
      </c>
      <c r="N61" s="116"/>
      <c r="O61" s="96">
        <f>VLOOKUP(D61,'[1]Teilnehmer'!$B:$J,6,0)</f>
        <v>40</v>
      </c>
      <c r="P61" s="91">
        <f>VLOOKUP(D61,'[1]Teilnehmer'!$B:$J,7,0)</f>
        <v>40</v>
      </c>
      <c r="Q61" s="91">
        <f>VLOOKUP(D61,'[1]Teilnehmer'!$B:$J,8,0)</f>
        <v>32</v>
      </c>
      <c r="R61" s="58">
        <f>VLOOKUP(D61,'[1]Teilnehmer'!$B:$J,9,0)</f>
        <v>35</v>
      </c>
      <c r="S61" s="187">
        <f t="shared" si="5"/>
        <v>147</v>
      </c>
      <c r="T61" s="187">
        <f t="shared" si="6"/>
        <v>23</v>
      </c>
      <c r="U61" s="116"/>
      <c r="V61" s="56"/>
      <c r="W61" s="55"/>
      <c r="X61" s="55"/>
      <c r="Y61" s="55"/>
      <c r="Z61" s="55"/>
      <c r="AA61" s="58"/>
    </row>
    <row r="62" spans="1:27" ht="15">
      <c r="A62" s="6"/>
      <c r="B62" s="118"/>
      <c r="C62" s="4"/>
      <c r="D62" s="5"/>
      <c r="F62" s="46"/>
      <c r="G62" s="2"/>
      <c r="H62" s="56"/>
      <c r="I62" s="87"/>
      <c r="J62" s="87"/>
      <c r="K62" s="87"/>
      <c r="L62" s="87"/>
      <c r="M62" s="22"/>
      <c r="N62" s="116"/>
      <c r="O62" s="56"/>
      <c r="P62" s="87"/>
      <c r="Q62" s="87"/>
      <c r="R62" s="55"/>
      <c r="S62" s="55"/>
      <c r="T62" s="91"/>
      <c r="U62" s="116"/>
      <c r="V62" s="56"/>
      <c r="W62" s="55"/>
      <c r="X62" s="55"/>
      <c r="Y62" s="55"/>
      <c r="Z62" s="55"/>
      <c r="AA62" s="58"/>
    </row>
    <row r="63" spans="1:27" ht="15">
      <c r="A63" s="6"/>
      <c r="B63" s="118"/>
      <c r="C63" s="4"/>
      <c r="D63" s="5"/>
      <c r="F63" s="46"/>
      <c r="G63" s="2"/>
      <c r="H63" s="56"/>
      <c r="I63" s="87"/>
      <c r="J63" s="87"/>
      <c r="K63" s="87"/>
      <c r="L63" s="87"/>
      <c r="M63" s="22"/>
      <c r="N63" s="116"/>
      <c r="O63" s="56"/>
      <c r="P63" s="87"/>
      <c r="Q63" s="87"/>
      <c r="R63" s="55"/>
      <c r="S63" s="55"/>
      <c r="T63" s="91"/>
      <c r="U63" s="116"/>
      <c r="V63" s="56"/>
      <c r="W63" s="55"/>
      <c r="X63" s="55"/>
      <c r="Y63" s="55"/>
      <c r="Z63" s="55"/>
      <c r="AA63" s="58"/>
    </row>
    <row r="64" spans="1:27" ht="15">
      <c r="A64" s="6"/>
      <c r="B64" s="118"/>
      <c r="C64" s="4"/>
      <c r="D64" s="5"/>
      <c r="F64" s="46"/>
      <c r="G64" s="2"/>
      <c r="H64" s="56"/>
      <c r="I64" s="87"/>
      <c r="J64" s="87"/>
      <c r="K64" s="55"/>
      <c r="L64" s="87"/>
      <c r="M64" s="22"/>
      <c r="N64" s="116"/>
      <c r="O64" s="97"/>
      <c r="P64" s="98"/>
      <c r="Q64" s="98"/>
      <c r="R64" s="98"/>
      <c r="S64" s="98"/>
      <c r="T64" s="91"/>
      <c r="U64" s="116"/>
      <c r="V64" s="96"/>
      <c r="W64" s="91"/>
      <c r="X64" s="91"/>
      <c r="Y64" s="91"/>
      <c r="Z64" s="91"/>
      <c r="AA64" s="58"/>
    </row>
    <row r="65" spans="1:27" ht="15">
      <c r="A65" s="6"/>
      <c r="B65" s="118"/>
      <c r="C65" s="4"/>
      <c r="D65" s="5"/>
      <c r="F65" s="10"/>
      <c r="H65" s="97"/>
      <c r="I65" s="98"/>
      <c r="J65" s="98"/>
      <c r="K65" s="98"/>
      <c r="L65" s="98"/>
      <c r="M65" s="22"/>
      <c r="N65" s="117"/>
      <c r="O65" s="86"/>
      <c r="P65" s="55"/>
      <c r="Q65" s="55"/>
      <c r="R65" s="55"/>
      <c r="S65" s="55"/>
      <c r="T65" s="91"/>
      <c r="U65" s="116"/>
      <c r="V65" s="96"/>
      <c r="W65" s="91"/>
      <c r="X65" s="91"/>
      <c r="Y65" s="91"/>
      <c r="Z65" s="91"/>
      <c r="AA65" s="58"/>
    </row>
    <row r="66" spans="1:27" ht="15">
      <c r="A66" s="6"/>
      <c r="B66" s="118"/>
      <c r="C66" s="4"/>
      <c r="D66" s="5"/>
      <c r="F66" s="46"/>
      <c r="G66" s="2"/>
      <c r="H66" s="56"/>
      <c r="I66" s="91"/>
      <c r="J66" s="55"/>
      <c r="K66" s="55"/>
      <c r="L66" s="55"/>
      <c r="M66" s="22"/>
      <c r="N66" s="116"/>
      <c r="O66" s="86"/>
      <c r="P66" s="55"/>
      <c r="Q66" s="55"/>
      <c r="R66" s="55"/>
      <c r="S66" s="55"/>
      <c r="T66" s="91"/>
      <c r="U66" s="116"/>
      <c r="V66" s="96"/>
      <c r="W66" s="91"/>
      <c r="X66" s="91"/>
      <c r="Y66" s="91"/>
      <c r="Z66" s="91"/>
      <c r="AA66" s="58"/>
    </row>
    <row r="67" spans="1:27" ht="15">
      <c r="A67" s="6"/>
      <c r="B67" s="119"/>
      <c r="C67" s="7"/>
      <c r="D67" s="8"/>
      <c r="F67" s="48"/>
      <c r="G67" s="2"/>
      <c r="H67" s="92"/>
      <c r="I67" s="89"/>
      <c r="J67" s="88"/>
      <c r="K67" s="99"/>
      <c r="L67" s="89"/>
      <c r="M67" s="100"/>
      <c r="N67" s="116"/>
      <c r="O67" s="96"/>
      <c r="P67" s="91"/>
      <c r="Q67" s="91"/>
      <c r="R67" s="91"/>
      <c r="S67" s="91"/>
      <c r="T67" s="91"/>
      <c r="U67" s="116"/>
      <c r="V67" s="96"/>
      <c r="W67" s="91"/>
      <c r="X67" s="91"/>
      <c r="Y67" s="91"/>
      <c r="Z67" s="91"/>
      <c r="AA67" s="58"/>
    </row>
    <row r="68" spans="1:27" ht="15" customHeight="1" thickBot="1">
      <c r="A68" s="9"/>
      <c r="B68" s="120"/>
      <c r="C68" s="11"/>
      <c r="D68" s="23"/>
      <c r="F68" s="47"/>
      <c r="G68" s="2"/>
      <c r="H68" s="101"/>
      <c r="I68" s="102"/>
      <c r="J68" s="102"/>
      <c r="K68" s="102"/>
      <c r="L68" s="103"/>
      <c r="M68" s="57"/>
      <c r="N68" s="116"/>
      <c r="O68" s="105"/>
      <c r="P68" s="106"/>
      <c r="Q68" s="106"/>
      <c r="R68" s="106"/>
      <c r="S68" s="109"/>
      <c r="T68" s="108"/>
      <c r="U68" s="117"/>
      <c r="V68" s="110"/>
      <c r="W68" s="111"/>
      <c r="X68" s="111"/>
      <c r="Y68" s="111"/>
      <c r="Z68" s="112"/>
      <c r="AA68" s="108"/>
    </row>
  </sheetData>
  <sheetProtection/>
  <mergeCells count="14">
    <mergeCell ref="V7:Y7"/>
    <mergeCell ref="H50:M50"/>
    <mergeCell ref="O50:T50"/>
    <mergeCell ref="V50:AA50"/>
    <mergeCell ref="H52:K52"/>
    <mergeCell ref="O52:R52"/>
    <mergeCell ref="V52:Y52"/>
    <mergeCell ref="H7:K7"/>
    <mergeCell ref="O7:R7"/>
    <mergeCell ref="D3:F3"/>
    <mergeCell ref="H5:M5"/>
    <mergeCell ref="O5:T5"/>
    <mergeCell ref="V5:AA5"/>
    <mergeCell ref="I3:L3"/>
  </mergeCells>
  <conditionalFormatting sqref="H54:K61 K26:K44 K9:K23">
    <cfRule type="cellIs" priority="49" dxfId="204" operator="lessThan" stopIfTrue="1">
      <formula>25</formula>
    </cfRule>
    <cfRule type="cellIs" priority="50" dxfId="202" operator="between" stopIfTrue="1">
      <formula>25</formula>
      <formula>29</formula>
    </cfRule>
    <cfRule type="cellIs" priority="51" dxfId="203" operator="between" stopIfTrue="1">
      <formula>30</formula>
      <formula>35</formula>
    </cfRule>
  </conditionalFormatting>
  <conditionalFormatting sqref="L54:L61 L9:L44">
    <cfRule type="cellIs" priority="79" dxfId="204" operator="lessThan" stopIfTrue="1">
      <formula>75</formula>
    </cfRule>
    <cfRule type="cellIs" priority="80" dxfId="202" operator="between" stopIfTrue="1">
      <formula>76</formula>
      <formula>89</formula>
    </cfRule>
    <cfRule type="cellIs" priority="81" dxfId="203" operator="between" stopIfTrue="1">
      <formula>90</formula>
      <formula>107</formula>
    </cfRule>
  </conditionalFormatting>
  <conditionalFormatting sqref="S54:S61 S9:S44">
    <cfRule type="cellIs" priority="85" dxfId="206" operator="lessThan" stopIfTrue="1">
      <formula>100</formula>
    </cfRule>
    <cfRule type="cellIs" priority="86" dxfId="202" operator="between" stopIfTrue="1">
      <formula>100</formula>
      <formula>119</formula>
    </cfRule>
    <cfRule type="cellIs" priority="87" dxfId="203" operator="between" stopIfTrue="1">
      <formula>120</formula>
      <formula>143</formula>
    </cfRule>
  </conditionalFormatting>
  <conditionalFormatting sqref="O54:R61 O9:R44">
    <cfRule type="cellIs" priority="88" dxfId="205" operator="lessThan" stopIfTrue="1">
      <formula>25</formula>
    </cfRule>
    <cfRule type="cellIs" priority="89" dxfId="202" operator="between" stopIfTrue="1">
      <formula>25</formula>
      <formula>29</formula>
    </cfRule>
    <cfRule type="cellIs" priority="90" dxfId="203" operator="between" stopIfTrue="1">
      <formula>30</formula>
      <formula>35</formula>
    </cfRule>
  </conditionalFormatting>
  <conditionalFormatting sqref="K26:K41">
    <cfRule type="cellIs" priority="13" dxfId="201" operator="lessThan" stopIfTrue="1">
      <formula>20</formula>
    </cfRule>
    <cfRule type="cellIs" priority="14" dxfId="202" operator="between" stopIfTrue="1">
      <formula>20</formula>
      <formula>24</formula>
    </cfRule>
    <cfRule type="cellIs" priority="15" dxfId="203" operator="between" stopIfTrue="1">
      <formula>25</formula>
      <formula>29</formula>
    </cfRule>
  </conditionalFormatting>
  <conditionalFormatting sqref="H9:J44">
    <cfRule type="cellIs" priority="82" dxfId="204" operator="lessThan" stopIfTrue="1">
      <formula>25</formula>
    </cfRule>
    <cfRule type="cellIs" priority="83" dxfId="202" operator="between" stopIfTrue="1">
      <formula>25</formula>
      <formula>29</formula>
    </cfRule>
    <cfRule type="cellIs" priority="84" dxfId="203" operator="between" stopIfTrue="1">
      <formula>30</formula>
      <formula>35</formula>
    </cfRule>
  </conditionalFormatting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8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6.7109375" style="0" customWidth="1"/>
    <col min="2" max="2" width="22.7109375" style="0" bestFit="1" customWidth="1"/>
    <col min="3" max="3" width="7.7109375" style="0" customWidth="1"/>
    <col min="4" max="4" width="10.57421875" style="0" bestFit="1" customWidth="1"/>
    <col min="5" max="5" width="3.7109375" style="0" customWidth="1"/>
    <col min="6" max="6" width="4.8515625" style="0" customWidth="1"/>
    <col min="7" max="7" width="3.7109375" style="0" customWidth="1"/>
    <col min="8" max="8" width="4.8515625" style="0" customWidth="1"/>
    <col min="9" max="10" width="9.140625" style="0" customWidth="1"/>
    <col min="11" max="12" width="6.7109375" style="0" customWidth="1"/>
    <col min="13" max="13" width="22.7109375" style="0" bestFit="1" customWidth="1"/>
    <col min="14" max="14" width="9.140625" style="0" customWidth="1"/>
    <col min="15" max="15" width="10.57421875" style="0" bestFit="1" customWidth="1"/>
    <col min="16" max="16" width="3.7109375" style="0" customWidth="1"/>
    <col min="17" max="17" width="4.8515625" style="0" customWidth="1"/>
    <col min="18" max="18" width="3.7109375" style="0" customWidth="1"/>
    <col min="19" max="19" width="4.8515625" style="0" customWidth="1"/>
  </cols>
  <sheetData>
    <row r="1" spans="1:48" s="117" customFormat="1" ht="26.25" customHeight="1">
      <c r="A1" s="122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3" ht="15.75">
      <c r="B3" s="127" t="s">
        <v>37</v>
      </c>
    </row>
    <row r="5" spans="1:8" ht="15">
      <c r="A5" s="1">
        <v>1</v>
      </c>
      <c r="B5" s="123" t="s">
        <v>18</v>
      </c>
      <c r="C5" s="202">
        <v>797</v>
      </c>
      <c r="D5" s="125">
        <v>24.151515151515152</v>
      </c>
      <c r="E5" s="126"/>
      <c r="F5" s="124">
        <v>44</v>
      </c>
      <c r="G5" s="124" t="s">
        <v>28</v>
      </c>
      <c r="H5" s="124">
        <v>4</v>
      </c>
    </row>
    <row r="6" spans="1:8" ht="15">
      <c r="A6" s="1">
        <v>2</v>
      </c>
      <c r="B6" s="123" t="s">
        <v>21</v>
      </c>
      <c r="C6" s="202">
        <v>812</v>
      </c>
      <c r="D6" s="125">
        <v>24.606060606060606</v>
      </c>
      <c r="E6" s="126"/>
      <c r="F6" s="124">
        <v>41</v>
      </c>
      <c r="G6" s="124" t="s">
        <v>28</v>
      </c>
      <c r="H6" s="124">
        <v>7</v>
      </c>
    </row>
    <row r="7" spans="1:8" ht="15">
      <c r="A7" s="1">
        <v>3</v>
      </c>
      <c r="B7" s="123" t="s">
        <v>19</v>
      </c>
      <c r="C7" s="202">
        <v>833</v>
      </c>
      <c r="D7" s="125">
        <v>25.242424242424242</v>
      </c>
      <c r="E7" s="126"/>
      <c r="F7" s="124">
        <v>35</v>
      </c>
      <c r="G7" s="124" t="s">
        <v>28</v>
      </c>
      <c r="H7" s="124">
        <v>13</v>
      </c>
    </row>
    <row r="8" spans="1:8" ht="15">
      <c r="A8" s="1">
        <v>4</v>
      </c>
      <c r="B8" s="123" t="s">
        <v>20</v>
      </c>
      <c r="C8" s="202">
        <v>816</v>
      </c>
      <c r="D8" s="125">
        <v>24.727272727272727</v>
      </c>
      <c r="E8" s="126"/>
      <c r="F8" s="124">
        <v>34</v>
      </c>
      <c r="G8" s="124" t="s">
        <v>28</v>
      </c>
      <c r="H8" s="124">
        <v>14</v>
      </c>
    </row>
    <row r="9" spans="1:8" ht="15">
      <c r="A9" s="1">
        <v>5</v>
      </c>
      <c r="B9" s="123" t="s">
        <v>152</v>
      </c>
      <c r="C9" s="202">
        <v>896</v>
      </c>
      <c r="D9" s="125">
        <v>27.151515151515152</v>
      </c>
      <c r="E9" s="126"/>
      <c r="F9" s="124">
        <v>23</v>
      </c>
      <c r="G9" s="124" t="s">
        <v>28</v>
      </c>
      <c r="H9" s="124">
        <v>25</v>
      </c>
    </row>
    <row r="10" spans="1:8" ht="15">
      <c r="A10" s="1">
        <v>6</v>
      </c>
      <c r="B10" s="123" t="s">
        <v>26</v>
      </c>
      <c r="C10" s="202">
        <v>893</v>
      </c>
      <c r="D10" s="125">
        <v>27.060606060606062</v>
      </c>
      <c r="E10" s="126"/>
      <c r="F10" s="124">
        <v>21</v>
      </c>
      <c r="G10" s="124" t="s">
        <v>28</v>
      </c>
      <c r="H10" s="124">
        <v>27</v>
      </c>
    </row>
    <row r="11" spans="1:8" ht="15">
      <c r="A11" s="1">
        <v>7</v>
      </c>
      <c r="B11" s="123" t="s">
        <v>22</v>
      </c>
      <c r="C11" s="202">
        <v>949</v>
      </c>
      <c r="D11" s="125">
        <v>28.757575757575758</v>
      </c>
      <c r="E11" s="126"/>
      <c r="F11" s="124">
        <v>10</v>
      </c>
      <c r="G11" s="124" t="s">
        <v>28</v>
      </c>
      <c r="H11" s="124">
        <v>38</v>
      </c>
    </row>
    <row r="12" spans="1:8" ht="15">
      <c r="A12" s="1">
        <v>8</v>
      </c>
      <c r="B12" s="123" t="s">
        <v>153</v>
      </c>
      <c r="C12" s="124">
        <v>938</v>
      </c>
      <c r="D12" s="125">
        <v>28.424242424242426</v>
      </c>
      <c r="E12" s="126"/>
      <c r="F12" s="124">
        <v>8</v>
      </c>
      <c r="G12" s="124" t="s">
        <v>28</v>
      </c>
      <c r="H12" s="124">
        <v>40</v>
      </c>
    </row>
    <row r="13" spans="1:8" ht="15">
      <c r="A13" s="1">
        <v>9</v>
      </c>
      <c r="B13" s="123" t="s">
        <v>54</v>
      </c>
      <c r="C13" s="124">
        <v>976</v>
      </c>
      <c r="D13" s="125">
        <v>29.575757575757574</v>
      </c>
      <c r="E13" s="126"/>
      <c r="F13" s="124">
        <v>0</v>
      </c>
      <c r="G13" s="124" t="s">
        <v>28</v>
      </c>
      <c r="H13" s="124">
        <v>48</v>
      </c>
    </row>
    <row r="16" spans="2:18" ht="15.75">
      <c r="B16" s="127" t="s">
        <v>171</v>
      </c>
      <c r="K16" s="1"/>
      <c r="L16" s="2"/>
      <c r="M16" s="12"/>
      <c r="N16" s="128"/>
      <c r="O16" s="12"/>
      <c r="P16" s="12"/>
      <c r="Q16" s="12"/>
      <c r="R16" s="12"/>
    </row>
    <row r="17" spans="11:18" ht="15">
      <c r="K17" s="1"/>
      <c r="L17" s="2"/>
      <c r="M17" s="12"/>
      <c r="N17" s="128"/>
      <c r="O17" s="12"/>
      <c r="P17" s="12"/>
      <c r="Q17" s="12"/>
      <c r="R17" s="12"/>
    </row>
    <row r="18" spans="1:19" ht="15">
      <c r="A18" s="1">
        <v>1</v>
      </c>
      <c r="B18" s="210" t="s">
        <v>19</v>
      </c>
      <c r="C18" s="202">
        <v>344</v>
      </c>
      <c r="D18" s="211">
        <v>28.666666666666668</v>
      </c>
      <c r="E18" s="212"/>
      <c r="F18" s="213">
        <v>16</v>
      </c>
      <c r="G18" s="213" t="s">
        <v>28</v>
      </c>
      <c r="H18" s="213">
        <v>0</v>
      </c>
      <c r="K18" s="1"/>
      <c r="L18" s="1"/>
      <c r="M18" s="123"/>
      <c r="N18" s="124"/>
      <c r="O18" s="125"/>
      <c r="P18" s="12"/>
      <c r="Q18" s="12"/>
      <c r="R18" s="12"/>
      <c r="S18" s="12"/>
    </row>
    <row r="19" spans="1:19" ht="15">
      <c r="A19" s="1">
        <v>2</v>
      </c>
      <c r="B19" s="210" t="s">
        <v>20</v>
      </c>
      <c r="C19" s="202">
        <v>349</v>
      </c>
      <c r="D19" s="220">
        <v>29.083333333333332</v>
      </c>
      <c r="E19" s="212"/>
      <c r="F19" s="213">
        <v>14</v>
      </c>
      <c r="G19" s="213" t="s">
        <v>28</v>
      </c>
      <c r="H19" s="213">
        <v>2</v>
      </c>
      <c r="K19" s="1"/>
      <c r="L19" s="1"/>
      <c r="M19" s="123"/>
      <c r="N19" s="124"/>
      <c r="O19" s="125"/>
      <c r="P19" s="12"/>
      <c r="Q19" s="12"/>
      <c r="R19" s="12"/>
      <c r="S19" s="12"/>
    </row>
    <row r="20" spans="1:19" ht="15">
      <c r="A20" s="1">
        <v>3</v>
      </c>
      <c r="B20" s="210" t="s">
        <v>18</v>
      </c>
      <c r="C20" s="202">
        <v>358</v>
      </c>
      <c r="D20" s="220">
        <v>29.833333333333332</v>
      </c>
      <c r="E20" s="212"/>
      <c r="F20" s="213">
        <v>12</v>
      </c>
      <c r="G20" s="213" t="s">
        <v>28</v>
      </c>
      <c r="H20" s="213">
        <v>4</v>
      </c>
      <c r="K20" s="1"/>
      <c r="L20" s="1"/>
      <c r="M20" s="123"/>
      <c r="N20" s="124"/>
      <c r="O20" s="125"/>
      <c r="P20" s="12"/>
      <c r="Q20" s="12"/>
      <c r="R20" s="12"/>
      <c r="S20" s="12"/>
    </row>
    <row r="21" spans="1:19" ht="15">
      <c r="A21" s="1">
        <v>4</v>
      </c>
      <c r="B21" s="210" t="s">
        <v>21</v>
      </c>
      <c r="C21" s="202">
        <v>364</v>
      </c>
      <c r="D21" s="211">
        <v>30.333333333333332</v>
      </c>
      <c r="E21" s="212"/>
      <c r="F21" s="213">
        <v>10</v>
      </c>
      <c r="G21" s="213" t="s">
        <v>28</v>
      </c>
      <c r="H21" s="213">
        <v>6</v>
      </c>
      <c r="K21" s="1"/>
      <c r="L21" s="1"/>
      <c r="M21" s="123"/>
      <c r="N21" s="124"/>
      <c r="O21" s="125"/>
      <c r="P21" s="12"/>
      <c r="Q21" s="12"/>
      <c r="R21" s="12"/>
      <c r="S21" s="12"/>
    </row>
    <row r="22" spans="1:19" ht="15">
      <c r="A22" s="1">
        <v>5</v>
      </c>
      <c r="B22" s="210" t="s">
        <v>152</v>
      </c>
      <c r="C22" s="202">
        <v>365</v>
      </c>
      <c r="D22" s="211">
        <v>30.416666666666668</v>
      </c>
      <c r="E22" s="212"/>
      <c r="F22" s="213">
        <v>8</v>
      </c>
      <c r="G22" s="213" t="s">
        <v>28</v>
      </c>
      <c r="H22" s="213">
        <v>8</v>
      </c>
      <c r="K22" s="1"/>
      <c r="L22" s="1"/>
      <c r="M22" s="123"/>
      <c r="N22" s="124"/>
      <c r="O22" s="125"/>
      <c r="P22" s="12"/>
      <c r="Q22" s="12"/>
      <c r="R22" s="12"/>
      <c r="S22" s="12"/>
    </row>
    <row r="23" spans="1:19" ht="15">
      <c r="A23" s="1">
        <v>6</v>
      </c>
      <c r="B23" s="210" t="s">
        <v>26</v>
      </c>
      <c r="C23" s="202">
        <v>380</v>
      </c>
      <c r="D23" s="211">
        <v>31.666666666666668</v>
      </c>
      <c r="E23" s="212"/>
      <c r="F23" s="213">
        <v>6</v>
      </c>
      <c r="G23" s="213" t="s">
        <v>28</v>
      </c>
      <c r="H23" s="213">
        <v>10</v>
      </c>
      <c r="K23" s="1"/>
      <c r="L23" s="1"/>
      <c r="M23" s="123"/>
      <c r="N23" s="124"/>
      <c r="O23" s="125"/>
      <c r="P23" s="12"/>
      <c r="Q23" s="12"/>
      <c r="R23" s="12"/>
      <c r="S23" s="12"/>
    </row>
    <row r="24" spans="1:19" ht="15">
      <c r="A24" s="1">
        <v>7</v>
      </c>
      <c r="B24" s="210" t="s">
        <v>54</v>
      </c>
      <c r="C24" s="213">
        <v>407</v>
      </c>
      <c r="D24" s="211">
        <v>33.916666666666664</v>
      </c>
      <c r="E24" s="212"/>
      <c r="F24" s="213">
        <v>4</v>
      </c>
      <c r="G24" s="213" t="s">
        <v>28</v>
      </c>
      <c r="H24" s="213">
        <v>12</v>
      </c>
      <c r="L24" s="1"/>
      <c r="M24" s="123"/>
      <c r="N24" s="124"/>
      <c r="O24" s="125"/>
      <c r="P24" s="12"/>
      <c r="Q24" s="12"/>
      <c r="R24" s="12"/>
      <c r="S24" s="12"/>
    </row>
    <row r="25" spans="1:19" ht="15">
      <c r="A25" s="1">
        <v>8</v>
      </c>
      <c r="B25" s="210" t="s">
        <v>22</v>
      </c>
      <c r="C25" s="213">
        <v>437</v>
      </c>
      <c r="D25" s="211">
        <v>36.416666666666664</v>
      </c>
      <c r="E25" s="212"/>
      <c r="F25" s="213">
        <v>2</v>
      </c>
      <c r="G25" s="213" t="s">
        <v>28</v>
      </c>
      <c r="H25" s="213">
        <v>14</v>
      </c>
      <c r="L25" s="1"/>
      <c r="M25" s="123"/>
      <c r="N25" s="124"/>
      <c r="O25" s="125"/>
      <c r="P25" s="12"/>
      <c r="Q25" s="12"/>
      <c r="R25" s="12"/>
      <c r="S25" s="12"/>
    </row>
    <row r="26" spans="1:19" ht="15">
      <c r="A26" s="1">
        <v>9</v>
      </c>
      <c r="B26" s="210" t="s">
        <v>153</v>
      </c>
      <c r="C26" s="213">
        <v>1512</v>
      </c>
      <c r="D26" s="211">
        <v>126</v>
      </c>
      <c r="E26" s="212"/>
      <c r="F26" s="213">
        <v>0</v>
      </c>
      <c r="G26" s="213" t="s">
        <v>28</v>
      </c>
      <c r="H26" s="213">
        <v>16</v>
      </c>
      <c r="L26" s="1"/>
      <c r="M26" s="123"/>
      <c r="N26" s="124"/>
      <c r="O26" s="125"/>
      <c r="P26" s="12"/>
      <c r="Q26" s="12"/>
      <c r="R26" s="12"/>
      <c r="S26" s="12"/>
    </row>
    <row r="27" spans="12:19" ht="15">
      <c r="L27" s="149"/>
      <c r="M27" s="123"/>
      <c r="N27" s="124"/>
      <c r="O27" s="125"/>
      <c r="Q27" s="124"/>
      <c r="R27" s="124"/>
      <c r="S27" s="124"/>
    </row>
    <row r="28" ht="15.75">
      <c r="B28" s="127" t="s">
        <v>176</v>
      </c>
    </row>
    <row r="30" spans="1:8" ht="15">
      <c r="A30" s="1">
        <v>1</v>
      </c>
      <c r="B30" s="123" t="s">
        <v>18</v>
      </c>
      <c r="C30" s="202">
        <v>1155</v>
      </c>
      <c r="D30" s="222">
        <v>25.666666666666668</v>
      </c>
      <c r="E30" s="126"/>
      <c r="F30" s="124">
        <v>56</v>
      </c>
      <c r="G30" s="124" t="s">
        <v>28</v>
      </c>
      <c r="H30" s="124">
        <v>8</v>
      </c>
    </row>
    <row r="31" spans="1:8" ht="15">
      <c r="A31" s="1">
        <v>2</v>
      </c>
      <c r="B31" s="123" t="s">
        <v>21</v>
      </c>
      <c r="C31" s="202">
        <v>1176</v>
      </c>
      <c r="D31" s="222">
        <v>26.133333333333333</v>
      </c>
      <c r="E31" s="126"/>
      <c r="F31" s="124">
        <v>51</v>
      </c>
      <c r="G31" s="124" t="s">
        <v>28</v>
      </c>
      <c r="H31" s="124">
        <v>13</v>
      </c>
    </row>
    <row r="32" spans="1:8" ht="15">
      <c r="A32" s="1">
        <v>3</v>
      </c>
      <c r="B32" s="123" t="s">
        <v>19</v>
      </c>
      <c r="C32" s="202">
        <v>1177</v>
      </c>
      <c r="D32" s="222">
        <v>26.155555555555555</v>
      </c>
      <c r="E32" s="126"/>
      <c r="F32" s="124">
        <v>51</v>
      </c>
      <c r="G32" s="124" t="s">
        <v>28</v>
      </c>
      <c r="H32" s="124">
        <v>13</v>
      </c>
    </row>
    <row r="33" spans="1:8" ht="15">
      <c r="A33" s="1">
        <v>4</v>
      </c>
      <c r="B33" s="123" t="s">
        <v>20</v>
      </c>
      <c r="C33" s="202">
        <v>1165</v>
      </c>
      <c r="D33" s="222">
        <v>25.88888888888889</v>
      </c>
      <c r="E33" s="126"/>
      <c r="F33" s="124">
        <v>48</v>
      </c>
      <c r="G33" s="124" t="s">
        <v>28</v>
      </c>
      <c r="H33" s="124">
        <v>16</v>
      </c>
    </row>
    <row r="34" spans="1:8" ht="15">
      <c r="A34" s="1">
        <v>5</v>
      </c>
      <c r="B34" s="123" t="s">
        <v>152</v>
      </c>
      <c r="C34" s="202">
        <v>1261</v>
      </c>
      <c r="D34" s="222">
        <v>28.022222222222222</v>
      </c>
      <c r="E34" s="126"/>
      <c r="F34" s="124">
        <v>31</v>
      </c>
      <c r="G34" s="124" t="s">
        <v>28</v>
      </c>
      <c r="H34" s="124">
        <v>33</v>
      </c>
    </row>
    <row r="35" spans="1:8" ht="15">
      <c r="A35" s="1">
        <v>6</v>
      </c>
      <c r="B35" s="123" t="s">
        <v>26</v>
      </c>
      <c r="C35" s="202">
        <v>1273</v>
      </c>
      <c r="D35" s="222">
        <v>28.288888888888888</v>
      </c>
      <c r="E35" s="126"/>
      <c r="F35" s="124">
        <v>27</v>
      </c>
      <c r="G35" s="124" t="s">
        <v>28</v>
      </c>
      <c r="H35" s="124">
        <v>37</v>
      </c>
    </row>
    <row r="36" spans="1:8" ht="15">
      <c r="A36" s="1">
        <v>7</v>
      </c>
      <c r="B36" s="123" t="s">
        <v>22</v>
      </c>
      <c r="C36" s="202">
        <v>1386</v>
      </c>
      <c r="D36" s="125">
        <v>30.8</v>
      </c>
      <c r="E36" s="126"/>
      <c r="F36" s="124">
        <v>12</v>
      </c>
      <c r="G36" s="124" t="s">
        <v>28</v>
      </c>
      <c r="H36" s="124">
        <v>52</v>
      </c>
    </row>
    <row r="37" spans="1:8" ht="15">
      <c r="A37" s="1">
        <v>8</v>
      </c>
      <c r="B37" s="123" t="s">
        <v>153</v>
      </c>
      <c r="C37" s="202">
        <v>2450</v>
      </c>
      <c r="D37" s="125">
        <v>54.44444444444444</v>
      </c>
      <c r="E37" s="126"/>
      <c r="F37" s="124">
        <v>8</v>
      </c>
      <c r="G37" s="124" t="s">
        <v>28</v>
      </c>
      <c r="H37" s="124">
        <v>56</v>
      </c>
    </row>
    <row r="38" spans="1:8" ht="15">
      <c r="A38" s="1">
        <v>9</v>
      </c>
      <c r="B38" s="123" t="s">
        <v>54</v>
      </c>
      <c r="C38" s="202">
        <v>1383</v>
      </c>
      <c r="D38" s="125">
        <v>30.733333333333334</v>
      </c>
      <c r="E38" s="126"/>
      <c r="F38" s="124">
        <v>4</v>
      </c>
      <c r="G38" s="124" t="s">
        <v>28</v>
      </c>
      <c r="H38" s="124">
        <v>60</v>
      </c>
    </row>
  </sheetData>
  <sheetProtection/>
  <conditionalFormatting sqref="O27 E18:E26 D5:E13 O18:P26 D30:E38">
    <cfRule type="cellIs" priority="26" dxfId="202" operator="between" stopIfTrue="1">
      <formula>20</formula>
      <formula>24.999</formula>
    </cfRule>
    <cfRule type="cellIs" priority="27" dxfId="203" operator="between" stopIfTrue="1">
      <formula>25</formula>
      <formula>29.999</formula>
    </cfRule>
    <cfRule type="cellIs" priority="28" dxfId="207" operator="lessThan" stopIfTrue="1">
      <formula>20</formula>
    </cfRule>
  </conditionalFormatting>
  <conditionalFormatting sqref="C5:C13 N18:N27">
    <cfRule type="cellIs" priority="24" dxfId="202" operator="between" stopIfTrue="1">
      <formula>240</formula>
      <formula>299</formula>
    </cfRule>
    <cfRule type="cellIs" priority="25" dxfId="203" operator="between" stopIfTrue="1">
      <formula>300</formula>
      <formula>359</formula>
    </cfRule>
  </conditionalFormatting>
  <conditionalFormatting sqref="M16:M17">
    <cfRule type="cellIs" priority="20" dxfId="208" operator="between" stopIfTrue="1">
      <formula>240</formula>
      <formula>299</formula>
    </cfRule>
    <cfRule type="cellIs" priority="21" dxfId="203" operator="between" stopIfTrue="1">
      <formula>300</formula>
      <formula>359</formula>
    </cfRule>
  </conditionalFormatting>
  <conditionalFormatting sqref="N16:N17">
    <cfRule type="cellIs" priority="22" dxfId="208" operator="between" stopIfTrue="1">
      <formula>20</formula>
      <formula>24.999</formula>
    </cfRule>
    <cfRule type="cellIs" priority="23" dxfId="203" operator="between" stopIfTrue="1">
      <formula>25</formula>
      <formula>29.999</formula>
    </cfRule>
  </conditionalFormatting>
  <conditionalFormatting sqref="C18:C26">
    <cfRule type="cellIs" priority="38" dxfId="206" operator="lessThan" stopIfTrue="1">
      <formula>300</formula>
    </cfRule>
    <cfRule type="cellIs" priority="39" dxfId="202" operator="between" stopIfTrue="1">
      <formula>300</formula>
      <formula>359</formula>
    </cfRule>
    <cfRule type="cellIs" priority="40" dxfId="203" operator="between" stopIfTrue="1">
      <formula>360</formula>
      <formula>431</formula>
    </cfRule>
  </conditionalFormatting>
  <conditionalFormatting sqref="D18:D26">
    <cfRule type="cellIs" priority="41" dxfId="206" operator="lessThan" stopIfTrue="1">
      <formula>25</formula>
    </cfRule>
    <cfRule type="cellIs" priority="42" dxfId="202" operator="between" stopIfTrue="1">
      <formula>25</formula>
      <formula>29</formula>
    </cfRule>
    <cfRule type="cellIs" priority="43" dxfId="203" operator="between" stopIfTrue="1">
      <formula>30</formula>
      <formula>35.999</formula>
    </cfRule>
  </conditionalFormatting>
  <conditionalFormatting sqref="C30:C38">
    <cfRule type="cellIs" priority="44" dxfId="202" operator="lessThan" stopIfTrue="1">
      <formula>1125</formula>
    </cfRule>
    <cfRule type="cellIs" priority="45" dxfId="203" operator="between" stopIfTrue="1">
      <formula>1125</formula>
      <formula>1349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6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3.00390625" style="0" customWidth="1"/>
    <col min="2" max="9" width="9.140625" style="0" customWidth="1"/>
    <col min="10" max="11" width="23.140625" style="0" customWidth="1"/>
    <col min="12" max="15" width="4.00390625" style="0" customWidth="1"/>
    <col min="16" max="16" width="5.7109375" style="0" customWidth="1"/>
    <col min="17" max="17" width="4.00390625" style="0" customWidth="1"/>
    <col min="18" max="18" width="1.1484375" style="0" customWidth="1"/>
    <col min="19" max="19" width="4.00390625" style="0" customWidth="1"/>
    <col min="20" max="20" width="9.140625" style="0" customWidth="1"/>
    <col min="21" max="21" width="23.140625" style="0" customWidth="1"/>
  </cols>
  <sheetData>
    <row r="1" spans="1:47" s="117" customFormat="1" ht="26.25" customHeight="1">
      <c r="A1" s="122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</row>
    <row r="3" spans="1:33" ht="15.75">
      <c r="A3" s="127" t="s">
        <v>172</v>
      </c>
      <c r="K3" s="127" t="s">
        <v>170</v>
      </c>
      <c r="V3" s="127" t="s">
        <v>157</v>
      </c>
      <c r="AG3" s="127" t="s">
        <v>147</v>
      </c>
    </row>
    <row r="5" spans="1:41" ht="15">
      <c r="A5" s="2" t="s">
        <v>19</v>
      </c>
      <c r="B5" s="143">
        <v>1</v>
      </c>
      <c r="C5" s="143">
        <v>2</v>
      </c>
      <c r="D5" s="143">
        <v>3</v>
      </c>
      <c r="E5" s="143">
        <v>4</v>
      </c>
      <c r="F5" s="35" t="s">
        <v>8</v>
      </c>
      <c r="G5" s="35" t="s">
        <v>9</v>
      </c>
      <c r="H5" s="35"/>
      <c r="I5" s="35"/>
      <c r="K5" s="2" t="s">
        <v>18</v>
      </c>
      <c r="L5" s="37">
        <v>1</v>
      </c>
      <c r="M5" s="37">
        <v>2</v>
      </c>
      <c r="N5" s="37">
        <v>3</v>
      </c>
      <c r="O5" s="37">
        <v>4</v>
      </c>
      <c r="P5" s="35" t="s">
        <v>8</v>
      </c>
      <c r="Q5" s="35" t="s">
        <v>9</v>
      </c>
      <c r="R5" s="35"/>
      <c r="S5" s="35"/>
      <c r="V5" s="2" t="s">
        <v>18</v>
      </c>
      <c r="W5" s="37">
        <v>1</v>
      </c>
      <c r="X5" s="37">
        <v>2</v>
      </c>
      <c r="Y5" s="37">
        <v>3</v>
      </c>
      <c r="Z5" s="37">
        <v>4</v>
      </c>
      <c r="AA5" s="35" t="s">
        <v>8</v>
      </c>
      <c r="AB5" s="35" t="s">
        <v>9</v>
      </c>
      <c r="AC5" s="35"/>
      <c r="AD5" s="35"/>
      <c r="AG5" s="2" t="s">
        <v>21</v>
      </c>
      <c r="AH5" s="37">
        <v>1</v>
      </c>
      <c r="AI5" s="37">
        <v>2</v>
      </c>
      <c r="AJ5" s="37">
        <v>3</v>
      </c>
      <c r="AK5" s="37">
        <v>4</v>
      </c>
      <c r="AL5" s="35" t="s">
        <v>8</v>
      </c>
      <c r="AM5" s="35" t="s">
        <v>9</v>
      </c>
      <c r="AN5" s="35"/>
      <c r="AO5" s="35"/>
    </row>
    <row r="6" spans="1:41" ht="15">
      <c r="A6" s="2" t="s">
        <v>68</v>
      </c>
      <c r="B6" s="12">
        <v>28</v>
      </c>
      <c r="C6" s="12">
        <v>31</v>
      </c>
      <c r="D6" s="12">
        <v>27</v>
      </c>
      <c r="E6" s="12">
        <v>26</v>
      </c>
      <c r="F6" s="43">
        <v>112</v>
      </c>
      <c r="G6" s="39">
        <v>16</v>
      </c>
      <c r="H6" s="39" t="s">
        <v>28</v>
      </c>
      <c r="I6" s="39">
        <v>0</v>
      </c>
      <c r="K6" s="214" t="s">
        <v>121</v>
      </c>
      <c r="L6" s="169">
        <v>23</v>
      </c>
      <c r="M6" s="54">
        <v>21</v>
      </c>
      <c r="N6" s="54">
        <v>21</v>
      </c>
      <c r="O6" s="54">
        <v>23</v>
      </c>
      <c r="P6" s="43">
        <f>SUM(L6:O6)</f>
        <v>88</v>
      </c>
      <c r="Q6" s="41">
        <v>16</v>
      </c>
      <c r="R6" s="42" t="s">
        <v>28</v>
      </c>
      <c r="S6" s="41">
        <v>0</v>
      </c>
      <c r="V6" s="2" t="s">
        <v>121</v>
      </c>
      <c r="W6" s="171">
        <v>36</v>
      </c>
      <c r="X6" s="171">
        <v>31</v>
      </c>
      <c r="Y6" s="54">
        <v>22</v>
      </c>
      <c r="Z6" s="54">
        <v>0</v>
      </c>
      <c r="AA6" s="43">
        <v>89</v>
      </c>
      <c r="AB6" s="41">
        <v>16</v>
      </c>
      <c r="AC6" s="42" t="s">
        <v>28</v>
      </c>
      <c r="AD6" s="41">
        <v>0</v>
      </c>
      <c r="AG6" s="2" t="s">
        <v>72</v>
      </c>
      <c r="AH6" s="169">
        <v>27</v>
      </c>
      <c r="AI6" s="43">
        <v>24</v>
      </c>
      <c r="AJ6" s="43">
        <v>23</v>
      </c>
      <c r="AK6" s="43">
        <v>21</v>
      </c>
      <c r="AL6" s="43">
        <v>95</v>
      </c>
      <c r="AM6" s="41">
        <v>16</v>
      </c>
      <c r="AN6" s="42" t="s">
        <v>28</v>
      </c>
      <c r="AO6" s="41">
        <v>0</v>
      </c>
    </row>
    <row r="7" spans="1:41" ht="15">
      <c r="A7" s="2" t="s">
        <v>158</v>
      </c>
      <c r="B7" s="12">
        <v>29</v>
      </c>
      <c r="C7" s="12">
        <v>27</v>
      </c>
      <c r="D7" s="12">
        <v>29</v>
      </c>
      <c r="E7" s="12">
        <v>30</v>
      </c>
      <c r="F7" s="43">
        <v>115</v>
      </c>
      <c r="G7" s="39"/>
      <c r="H7" s="39"/>
      <c r="I7" s="39"/>
      <c r="K7" s="214" t="s">
        <v>119</v>
      </c>
      <c r="L7" s="54">
        <v>22</v>
      </c>
      <c r="M7" s="169">
        <v>27</v>
      </c>
      <c r="N7" s="169">
        <v>25</v>
      </c>
      <c r="O7" s="54">
        <v>24</v>
      </c>
      <c r="P7" s="43">
        <f>SUM(L7:O7)</f>
        <v>98</v>
      </c>
      <c r="Q7" s="35"/>
      <c r="R7" s="35"/>
      <c r="S7" s="35"/>
      <c r="V7" s="2" t="s">
        <v>119</v>
      </c>
      <c r="W7" s="54">
        <v>29</v>
      </c>
      <c r="X7" s="54">
        <v>29</v>
      </c>
      <c r="Y7" s="54">
        <v>29</v>
      </c>
      <c r="Z7" s="54">
        <v>0</v>
      </c>
      <c r="AA7" s="43">
        <v>87</v>
      </c>
      <c r="AB7" s="35"/>
      <c r="AC7" s="35"/>
      <c r="AD7" s="35"/>
      <c r="AG7" s="2" t="s">
        <v>69</v>
      </c>
      <c r="AH7" s="43">
        <v>23</v>
      </c>
      <c r="AI7" s="43">
        <v>24</v>
      </c>
      <c r="AJ7" s="43">
        <v>21</v>
      </c>
      <c r="AK7" s="169">
        <v>26</v>
      </c>
      <c r="AL7" s="43">
        <v>94</v>
      </c>
      <c r="AM7" s="35"/>
      <c r="AN7" s="35"/>
      <c r="AO7" s="35"/>
    </row>
    <row r="8" spans="1:41" ht="15">
      <c r="A8" s="2" t="s">
        <v>78</v>
      </c>
      <c r="B8" s="12">
        <v>30</v>
      </c>
      <c r="C8" s="227">
        <v>34</v>
      </c>
      <c r="D8" s="227">
        <v>32</v>
      </c>
      <c r="E8" s="227">
        <v>32</v>
      </c>
      <c r="F8" s="43">
        <v>128</v>
      </c>
      <c r="G8" s="39"/>
      <c r="H8" s="39"/>
      <c r="I8" s="39"/>
      <c r="K8" s="214" t="s">
        <v>142</v>
      </c>
      <c r="L8" s="54">
        <v>22</v>
      </c>
      <c r="M8" s="54">
        <v>19</v>
      </c>
      <c r="N8" s="54">
        <v>25</v>
      </c>
      <c r="O8" s="169">
        <v>25</v>
      </c>
      <c r="P8" s="43">
        <f>SUM(L8:O8)</f>
        <v>91</v>
      </c>
      <c r="Q8" s="35"/>
      <c r="R8" s="35"/>
      <c r="S8" s="35"/>
      <c r="V8" s="2" t="s">
        <v>86</v>
      </c>
      <c r="W8" s="54">
        <v>34</v>
      </c>
      <c r="X8" s="54">
        <v>27</v>
      </c>
      <c r="Y8" s="171">
        <v>31</v>
      </c>
      <c r="Z8" s="54">
        <v>0</v>
      </c>
      <c r="AA8" s="43">
        <v>92</v>
      </c>
      <c r="AB8" s="35"/>
      <c r="AC8" s="35"/>
      <c r="AD8" s="35"/>
      <c r="AG8" s="2" t="s">
        <v>58</v>
      </c>
      <c r="AH8" s="43">
        <v>25</v>
      </c>
      <c r="AI8" s="169">
        <v>26</v>
      </c>
      <c r="AJ8" s="169">
        <v>25</v>
      </c>
      <c r="AK8" s="43">
        <v>22</v>
      </c>
      <c r="AL8" s="43">
        <v>98</v>
      </c>
      <c r="AM8" s="35"/>
      <c r="AN8" s="35"/>
      <c r="AO8" s="35"/>
    </row>
    <row r="9" spans="1:41" ht="15.75" thickBot="1">
      <c r="A9" s="2" t="s">
        <v>67</v>
      </c>
      <c r="B9" s="227">
        <v>32</v>
      </c>
      <c r="C9" s="12">
        <v>30</v>
      </c>
      <c r="D9" s="12">
        <v>29</v>
      </c>
      <c r="E9" s="12">
        <v>28</v>
      </c>
      <c r="F9" s="43">
        <v>119</v>
      </c>
      <c r="G9" s="39"/>
      <c r="H9" s="39"/>
      <c r="I9" s="39"/>
      <c r="K9" s="214" t="s">
        <v>70</v>
      </c>
      <c r="L9" s="54">
        <v>22</v>
      </c>
      <c r="M9" s="54">
        <v>20</v>
      </c>
      <c r="N9" s="54">
        <v>21</v>
      </c>
      <c r="O9" s="54">
        <v>23</v>
      </c>
      <c r="P9" s="43">
        <f>SUM(L9:O9)</f>
        <v>86</v>
      </c>
      <c r="Q9" s="35"/>
      <c r="R9" s="35"/>
      <c r="S9" s="35"/>
      <c r="V9" s="2" t="s">
        <v>70</v>
      </c>
      <c r="W9" s="54">
        <v>28</v>
      </c>
      <c r="X9" s="54">
        <v>28</v>
      </c>
      <c r="Y9" s="54">
        <v>30</v>
      </c>
      <c r="Z9" s="54">
        <v>0</v>
      </c>
      <c r="AA9" s="43">
        <v>86</v>
      </c>
      <c r="AB9" s="35"/>
      <c r="AC9" s="35"/>
      <c r="AD9" s="35"/>
      <c r="AG9" s="2" t="s">
        <v>120</v>
      </c>
      <c r="AH9" s="43">
        <v>22</v>
      </c>
      <c r="AI9" s="43">
        <v>24</v>
      </c>
      <c r="AJ9" s="43">
        <v>25</v>
      </c>
      <c r="AK9" s="43">
        <v>20</v>
      </c>
      <c r="AL9" s="43">
        <v>91</v>
      </c>
      <c r="AM9" s="35"/>
      <c r="AN9" s="35"/>
      <c r="AO9" s="35"/>
    </row>
    <row r="10" spans="1:41" ht="16.5" thickBot="1" thickTop="1">
      <c r="A10" s="2"/>
      <c r="B10" s="135">
        <v>87</v>
      </c>
      <c r="C10" s="135">
        <v>88</v>
      </c>
      <c r="D10" s="135">
        <v>85</v>
      </c>
      <c r="E10" s="135">
        <v>84</v>
      </c>
      <c r="F10" s="129">
        <v>344</v>
      </c>
      <c r="G10" s="39"/>
      <c r="H10" s="39"/>
      <c r="I10" s="39"/>
      <c r="K10" s="2"/>
      <c r="L10" s="54">
        <f>SUM(L6:L9)-MAX(L6:L9)</f>
        <v>66</v>
      </c>
      <c r="M10" s="54">
        <f>SUM(M6:M9)-MAX(M6:M9)</f>
        <v>60</v>
      </c>
      <c r="N10" s="54">
        <f>SUM(N6:N9)-MAX(N6:N9)</f>
        <v>67</v>
      </c>
      <c r="O10" s="54">
        <f>SUM(O6:O9)-MAX(O6:O9)</f>
        <v>70</v>
      </c>
      <c r="P10" s="129">
        <f>SUM(L10:O10)</f>
        <v>263</v>
      </c>
      <c r="Q10" s="35"/>
      <c r="R10" s="35"/>
      <c r="S10" s="35"/>
      <c r="V10" s="2"/>
      <c r="W10" s="135">
        <v>91</v>
      </c>
      <c r="X10" s="135">
        <v>84</v>
      </c>
      <c r="Y10" s="135">
        <v>81</v>
      </c>
      <c r="Z10" s="135">
        <v>0</v>
      </c>
      <c r="AA10" s="129">
        <v>256</v>
      </c>
      <c r="AB10" s="35"/>
      <c r="AC10" s="35"/>
      <c r="AD10" s="35"/>
      <c r="AG10" s="2"/>
      <c r="AH10" s="36">
        <v>70</v>
      </c>
      <c r="AI10" s="36">
        <v>72</v>
      </c>
      <c r="AJ10" s="36">
        <v>69</v>
      </c>
      <c r="AK10" s="36">
        <v>63</v>
      </c>
      <c r="AL10" s="129">
        <v>274</v>
      </c>
      <c r="AM10" s="35"/>
      <c r="AN10" s="35"/>
      <c r="AO10" s="35"/>
    </row>
    <row r="11" spans="2:26" ht="15.75" thickTop="1">
      <c r="B11" s="142"/>
      <c r="C11" s="142"/>
      <c r="D11" s="142"/>
      <c r="E11" s="142"/>
      <c r="L11" s="142"/>
      <c r="M11" s="142"/>
      <c r="N11" s="142"/>
      <c r="O11" s="142"/>
      <c r="W11" s="142"/>
      <c r="X11" s="142"/>
      <c r="Y11" s="142"/>
      <c r="Z11" s="142"/>
    </row>
    <row r="12" spans="2:26" ht="15">
      <c r="B12" s="142"/>
      <c r="C12" s="142"/>
      <c r="D12" s="142"/>
      <c r="E12" s="142"/>
      <c r="L12" s="142"/>
      <c r="M12" s="142"/>
      <c r="N12" s="142"/>
      <c r="O12" s="142"/>
      <c r="W12" s="142"/>
      <c r="X12" s="142"/>
      <c r="Y12" s="142"/>
      <c r="Z12" s="142"/>
    </row>
    <row r="13" spans="1:41" ht="15">
      <c r="A13" s="2" t="s">
        <v>20</v>
      </c>
      <c r="B13" s="143">
        <v>1</v>
      </c>
      <c r="C13" s="143">
        <v>2</v>
      </c>
      <c r="D13" s="143">
        <v>3</v>
      </c>
      <c r="E13" s="143">
        <v>4</v>
      </c>
      <c r="F13" s="35" t="s">
        <v>8</v>
      </c>
      <c r="G13" s="35" t="s">
        <v>9</v>
      </c>
      <c r="H13" s="35"/>
      <c r="I13" s="35"/>
      <c r="K13" s="2" t="s">
        <v>19</v>
      </c>
      <c r="L13" s="143">
        <v>1</v>
      </c>
      <c r="M13" s="143">
        <v>2</v>
      </c>
      <c r="N13" s="143">
        <v>3</v>
      </c>
      <c r="O13" s="143">
        <v>4</v>
      </c>
      <c r="P13" s="35" t="s">
        <v>8</v>
      </c>
      <c r="Q13" s="35" t="s">
        <v>9</v>
      </c>
      <c r="R13" s="35"/>
      <c r="S13" s="35"/>
      <c r="V13" s="2" t="s">
        <v>20</v>
      </c>
      <c r="W13" s="143">
        <v>1</v>
      </c>
      <c r="X13" s="143">
        <v>2</v>
      </c>
      <c r="Y13" s="143">
        <v>3</v>
      </c>
      <c r="Z13" s="143">
        <v>4</v>
      </c>
      <c r="AA13" s="35" t="s">
        <v>8</v>
      </c>
      <c r="AB13" s="35" t="s">
        <v>9</v>
      </c>
      <c r="AC13" s="35"/>
      <c r="AD13" s="35"/>
      <c r="AG13" s="2" t="s">
        <v>19</v>
      </c>
      <c r="AH13" s="37">
        <v>1</v>
      </c>
      <c r="AI13" s="37">
        <v>2</v>
      </c>
      <c r="AJ13" s="37">
        <v>3</v>
      </c>
      <c r="AK13" s="37">
        <v>4</v>
      </c>
      <c r="AL13" s="35" t="s">
        <v>8</v>
      </c>
      <c r="AM13" s="35" t="s">
        <v>9</v>
      </c>
      <c r="AN13" s="35"/>
      <c r="AO13" s="35"/>
    </row>
    <row r="14" spans="1:41" ht="15">
      <c r="A14" s="2" t="s">
        <v>103</v>
      </c>
      <c r="B14" s="12">
        <v>29</v>
      </c>
      <c r="C14" s="227">
        <v>31</v>
      </c>
      <c r="D14" s="12">
        <v>27</v>
      </c>
      <c r="E14" s="12">
        <v>28</v>
      </c>
      <c r="F14" s="43">
        <v>115</v>
      </c>
      <c r="G14" s="39">
        <v>14</v>
      </c>
      <c r="H14" s="39" t="s">
        <v>28</v>
      </c>
      <c r="I14" s="39">
        <v>2</v>
      </c>
      <c r="K14" s="214" t="s">
        <v>78</v>
      </c>
      <c r="L14" s="54">
        <v>26</v>
      </c>
      <c r="M14" s="54">
        <v>24</v>
      </c>
      <c r="N14" s="54">
        <v>24</v>
      </c>
      <c r="O14" s="54">
        <v>20</v>
      </c>
      <c r="P14" s="43">
        <f>SUM(L14:O14)</f>
        <v>94</v>
      </c>
      <c r="Q14" s="41">
        <v>13</v>
      </c>
      <c r="R14" s="42" t="s">
        <v>28</v>
      </c>
      <c r="S14" s="41">
        <v>3</v>
      </c>
      <c r="V14" s="2" t="s">
        <v>76</v>
      </c>
      <c r="W14" s="54">
        <v>33</v>
      </c>
      <c r="X14" s="54">
        <v>27</v>
      </c>
      <c r="Y14" s="54">
        <v>26</v>
      </c>
      <c r="Z14" s="54">
        <v>0</v>
      </c>
      <c r="AA14" s="43">
        <v>86</v>
      </c>
      <c r="AB14" s="39">
        <v>14</v>
      </c>
      <c r="AC14" s="39" t="s">
        <v>28</v>
      </c>
      <c r="AD14" s="39">
        <v>2</v>
      </c>
      <c r="AG14" s="2" t="s">
        <v>68</v>
      </c>
      <c r="AH14" s="43">
        <v>19</v>
      </c>
      <c r="AI14" s="43">
        <v>22</v>
      </c>
      <c r="AJ14" s="43">
        <v>24</v>
      </c>
      <c r="AK14" s="43">
        <v>23</v>
      </c>
      <c r="AL14" s="43">
        <v>88</v>
      </c>
      <c r="AM14" s="35">
        <v>14</v>
      </c>
      <c r="AN14" s="35" t="s">
        <v>28</v>
      </c>
      <c r="AO14" s="37">
        <v>2</v>
      </c>
    </row>
    <row r="15" spans="1:41" ht="15">
      <c r="A15" s="2" t="s">
        <v>55</v>
      </c>
      <c r="B15" s="227">
        <v>33</v>
      </c>
      <c r="C15" s="12">
        <v>29</v>
      </c>
      <c r="D15" s="12">
        <v>30</v>
      </c>
      <c r="E15" s="12">
        <v>32</v>
      </c>
      <c r="F15" s="43">
        <v>124</v>
      </c>
      <c r="G15" s="39"/>
      <c r="H15" s="39"/>
      <c r="I15" s="39"/>
      <c r="K15" s="214" t="s">
        <v>68</v>
      </c>
      <c r="L15" s="169">
        <v>31</v>
      </c>
      <c r="M15" s="169">
        <v>26</v>
      </c>
      <c r="N15" s="169">
        <v>24</v>
      </c>
      <c r="O15" s="169">
        <v>24</v>
      </c>
      <c r="P15" s="43">
        <f>SUM(L15:O15)</f>
        <v>105</v>
      </c>
      <c r="Q15" s="39"/>
      <c r="R15" s="39"/>
      <c r="S15" s="39"/>
      <c r="V15" s="2" t="s">
        <v>103</v>
      </c>
      <c r="W15" s="54">
        <v>31</v>
      </c>
      <c r="X15" s="54">
        <v>30</v>
      </c>
      <c r="Y15" s="171">
        <v>29</v>
      </c>
      <c r="Z15" s="54">
        <v>0</v>
      </c>
      <c r="AA15" s="43">
        <v>90</v>
      </c>
      <c r="AB15" s="39"/>
      <c r="AC15" s="39"/>
      <c r="AD15" s="39"/>
      <c r="AG15" s="2" t="s">
        <v>78</v>
      </c>
      <c r="AH15" s="43">
        <v>26</v>
      </c>
      <c r="AI15" s="169">
        <v>26</v>
      </c>
      <c r="AJ15" s="43">
        <v>22</v>
      </c>
      <c r="AK15" s="43">
        <v>28</v>
      </c>
      <c r="AL15" s="43">
        <v>102</v>
      </c>
      <c r="AM15" s="35"/>
      <c r="AN15" s="35"/>
      <c r="AO15" s="35"/>
    </row>
    <row r="16" spans="1:41" ht="15">
      <c r="A16" s="2" t="s">
        <v>76</v>
      </c>
      <c r="B16" s="12">
        <v>30</v>
      </c>
      <c r="C16" s="12">
        <v>31</v>
      </c>
      <c r="D16" s="12">
        <v>29</v>
      </c>
      <c r="E16" s="12">
        <v>29</v>
      </c>
      <c r="F16" s="43">
        <v>119</v>
      </c>
      <c r="G16" s="39"/>
      <c r="H16" s="39"/>
      <c r="I16" s="39"/>
      <c r="K16" s="214" t="s">
        <v>158</v>
      </c>
      <c r="L16" s="54">
        <v>25</v>
      </c>
      <c r="M16" s="54">
        <v>22</v>
      </c>
      <c r="N16" s="54">
        <v>21</v>
      </c>
      <c r="O16" s="54">
        <v>19</v>
      </c>
      <c r="P16" s="43">
        <f>SUM(L16:O16)</f>
        <v>87</v>
      </c>
      <c r="Q16" s="39"/>
      <c r="R16" s="39"/>
      <c r="S16" s="39"/>
      <c r="V16" s="2" t="s">
        <v>73</v>
      </c>
      <c r="W16" s="54">
        <v>28</v>
      </c>
      <c r="X16" s="54">
        <v>32</v>
      </c>
      <c r="Y16" s="54">
        <v>28</v>
      </c>
      <c r="Z16" s="54">
        <v>0</v>
      </c>
      <c r="AA16" s="43">
        <v>88</v>
      </c>
      <c r="AB16" s="39"/>
      <c r="AC16" s="39"/>
      <c r="AD16" s="39"/>
      <c r="AG16" s="2" t="s">
        <v>98</v>
      </c>
      <c r="AH16" s="169">
        <v>37</v>
      </c>
      <c r="AI16" s="43">
        <v>25</v>
      </c>
      <c r="AJ16" s="169">
        <v>32</v>
      </c>
      <c r="AK16" s="169">
        <v>33</v>
      </c>
      <c r="AL16" s="43">
        <v>127</v>
      </c>
      <c r="AM16" s="35"/>
      <c r="AN16" s="35"/>
      <c r="AO16" s="35"/>
    </row>
    <row r="17" spans="1:41" ht="15.75" thickBot="1">
      <c r="A17" s="2" t="s">
        <v>73</v>
      </c>
      <c r="B17" s="12">
        <v>25</v>
      </c>
      <c r="C17" s="12">
        <v>30</v>
      </c>
      <c r="D17" s="227">
        <v>30</v>
      </c>
      <c r="E17" s="227">
        <v>32</v>
      </c>
      <c r="F17" s="43">
        <v>117</v>
      </c>
      <c r="G17" s="39"/>
      <c r="H17" s="39"/>
      <c r="I17" s="39"/>
      <c r="K17" s="214" t="s">
        <v>67</v>
      </c>
      <c r="L17" s="54">
        <v>24</v>
      </c>
      <c r="M17" s="54">
        <v>23</v>
      </c>
      <c r="N17" s="54">
        <v>21</v>
      </c>
      <c r="O17" s="54">
        <v>21</v>
      </c>
      <c r="P17" s="43">
        <f>SUM(L17:O17)</f>
        <v>89</v>
      </c>
      <c r="Q17" s="39"/>
      <c r="R17" s="39"/>
      <c r="S17" s="39"/>
      <c r="V17" s="2" t="s">
        <v>158</v>
      </c>
      <c r="W17" s="171">
        <v>34</v>
      </c>
      <c r="X17" s="171">
        <v>33</v>
      </c>
      <c r="Y17" s="54">
        <v>29</v>
      </c>
      <c r="Z17" s="54">
        <v>0</v>
      </c>
      <c r="AA17" s="43">
        <v>96</v>
      </c>
      <c r="AB17" s="39"/>
      <c r="AC17" s="39"/>
      <c r="AD17" s="39"/>
      <c r="AG17" s="2" t="s">
        <v>67</v>
      </c>
      <c r="AH17" s="43">
        <v>21</v>
      </c>
      <c r="AI17" s="43">
        <v>22</v>
      </c>
      <c r="AJ17" s="43">
        <v>21</v>
      </c>
      <c r="AK17" s="43">
        <v>23</v>
      </c>
      <c r="AL17" s="43">
        <v>87</v>
      </c>
      <c r="AM17" s="35"/>
      <c r="AN17" s="35"/>
      <c r="AO17" s="35"/>
    </row>
    <row r="18" spans="1:41" ht="16.5" thickBot="1" thickTop="1">
      <c r="A18" s="2"/>
      <c r="B18" s="135">
        <v>84</v>
      </c>
      <c r="C18" s="135">
        <v>90</v>
      </c>
      <c r="D18" s="135">
        <v>86</v>
      </c>
      <c r="E18" s="135">
        <v>89</v>
      </c>
      <c r="F18" s="129">
        <v>349</v>
      </c>
      <c r="G18" s="39"/>
      <c r="H18" s="39"/>
      <c r="I18" s="39"/>
      <c r="K18" s="2"/>
      <c r="L18" s="136">
        <f>SUM(L14:L17)-MAX(L14:L17)</f>
        <v>75</v>
      </c>
      <c r="M18" s="135">
        <f>SUM(M14:M17)-MAX(M14:M17)</f>
        <v>69</v>
      </c>
      <c r="N18" s="135">
        <f>SUM(N14:N17)-MAX(N14:N17)</f>
        <v>66</v>
      </c>
      <c r="O18" s="135">
        <f>SUM(O14:O17)-MAX(O14:O17)</f>
        <v>60</v>
      </c>
      <c r="P18" s="129">
        <f>SUM(L18:O18)</f>
        <v>270</v>
      </c>
      <c r="Q18" s="39"/>
      <c r="R18" s="39"/>
      <c r="S18" s="39"/>
      <c r="V18" s="2"/>
      <c r="W18" s="135">
        <v>92</v>
      </c>
      <c r="X18" s="135">
        <v>89</v>
      </c>
      <c r="Y18" s="135">
        <v>83</v>
      </c>
      <c r="Z18" s="135">
        <v>0</v>
      </c>
      <c r="AA18" s="129">
        <v>264</v>
      </c>
      <c r="AB18" s="39"/>
      <c r="AC18" s="39"/>
      <c r="AD18" s="39"/>
      <c r="AG18" s="2"/>
      <c r="AH18" s="36">
        <v>66</v>
      </c>
      <c r="AI18" s="36">
        <v>69</v>
      </c>
      <c r="AJ18" s="36">
        <v>67</v>
      </c>
      <c r="AK18" s="36">
        <v>74</v>
      </c>
      <c r="AL18" s="129">
        <v>276</v>
      </c>
      <c r="AM18" s="35"/>
      <c r="AN18" s="35"/>
      <c r="AO18" s="35"/>
    </row>
    <row r="19" spans="2:26" ht="15.75" thickTop="1">
      <c r="B19" s="142"/>
      <c r="C19" s="142"/>
      <c r="D19" s="142"/>
      <c r="E19" s="142"/>
      <c r="L19" s="142"/>
      <c r="M19" s="142"/>
      <c r="N19" s="142"/>
      <c r="O19" s="142"/>
      <c r="W19" s="142"/>
      <c r="X19" s="142"/>
      <c r="Y19" s="142"/>
      <c r="Z19" s="142"/>
    </row>
    <row r="20" spans="2:26" ht="15">
      <c r="B20" s="142"/>
      <c r="C20" s="142"/>
      <c r="D20" s="142"/>
      <c r="E20" s="142"/>
      <c r="L20" s="142"/>
      <c r="M20" s="142"/>
      <c r="N20" s="142"/>
      <c r="O20" s="142"/>
      <c r="W20" s="142"/>
      <c r="X20" s="142"/>
      <c r="Y20" s="142"/>
      <c r="Z20" s="142"/>
    </row>
    <row r="21" spans="1:41" ht="15">
      <c r="A21" s="2" t="s">
        <v>18</v>
      </c>
      <c r="B21" s="37">
        <v>1</v>
      </c>
      <c r="C21" s="37">
        <v>2</v>
      </c>
      <c r="D21" s="37">
        <v>3</v>
      </c>
      <c r="E21" s="37">
        <v>4</v>
      </c>
      <c r="F21" s="35" t="s">
        <v>8</v>
      </c>
      <c r="G21" s="35" t="s">
        <v>9</v>
      </c>
      <c r="H21" s="35"/>
      <c r="I21" s="35"/>
      <c r="K21" s="2" t="s">
        <v>21</v>
      </c>
      <c r="L21" s="143">
        <v>1</v>
      </c>
      <c r="M21" s="143">
        <v>2</v>
      </c>
      <c r="N21" s="143">
        <v>3</v>
      </c>
      <c r="O21" s="143">
        <v>4</v>
      </c>
      <c r="P21" s="2" t="s">
        <v>8</v>
      </c>
      <c r="Q21" s="35" t="s">
        <v>9</v>
      </c>
      <c r="R21" s="35"/>
      <c r="S21" s="35"/>
      <c r="V21" s="2" t="s">
        <v>21</v>
      </c>
      <c r="W21" s="143">
        <v>1</v>
      </c>
      <c r="X21" s="143">
        <v>2</v>
      </c>
      <c r="Y21" s="143">
        <v>3</v>
      </c>
      <c r="Z21" s="143">
        <v>4</v>
      </c>
      <c r="AA21" s="2" t="s">
        <v>8</v>
      </c>
      <c r="AB21" s="35" t="s">
        <v>9</v>
      </c>
      <c r="AC21" s="35"/>
      <c r="AD21" s="35"/>
      <c r="AG21" s="2" t="s">
        <v>18</v>
      </c>
      <c r="AH21" s="12">
        <v>1</v>
      </c>
      <c r="AI21" s="12">
        <v>2</v>
      </c>
      <c r="AJ21" s="12">
        <v>3</v>
      </c>
      <c r="AK21" s="12">
        <v>4</v>
      </c>
      <c r="AL21" s="2" t="s">
        <v>8</v>
      </c>
      <c r="AM21" s="35" t="s">
        <v>9</v>
      </c>
      <c r="AN21" s="35"/>
      <c r="AO21" s="35"/>
    </row>
    <row r="22" spans="1:41" ht="15">
      <c r="A22" s="2" t="s">
        <v>121</v>
      </c>
      <c r="B22" s="12">
        <v>31</v>
      </c>
      <c r="C22" s="227">
        <v>30</v>
      </c>
      <c r="D22" s="227">
        <v>37</v>
      </c>
      <c r="E22" s="227">
        <v>36</v>
      </c>
      <c r="F22" s="43">
        <v>134</v>
      </c>
      <c r="G22" s="41">
        <v>12</v>
      </c>
      <c r="H22" s="42" t="s">
        <v>28</v>
      </c>
      <c r="I22" s="41">
        <v>4</v>
      </c>
      <c r="K22" s="214" t="s">
        <v>72</v>
      </c>
      <c r="L22" s="54">
        <v>23</v>
      </c>
      <c r="M22" s="54">
        <v>23</v>
      </c>
      <c r="N22" s="54">
        <v>22</v>
      </c>
      <c r="O22" s="169">
        <v>24</v>
      </c>
      <c r="P22" s="43">
        <f>SUM(L22:O22)</f>
        <v>92</v>
      </c>
      <c r="Q22" s="41">
        <v>13</v>
      </c>
      <c r="R22" s="35" t="s">
        <v>28</v>
      </c>
      <c r="S22" s="37">
        <v>3</v>
      </c>
      <c r="V22" s="2" t="s">
        <v>69</v>
      </c>
      <c r="W22" s="54">
        <v>29</v>
      </c>
      <c r="X22" s="171">
        <v>33</v>
      </c>
      <c r="Y22" s="171">
        <v>31</v>
      </c>
      <c r="Z22" s="54">
        <v>0</v>
      </c>
      <c r="AA22" s="43">
        <v>93</v>
      </c>
      <c r="AB22" s="42">
        <v>12</v>
      </c>
      <c r="AC22" s="35" t="s">
        <v>28</v>
      </c>
      <c r="AD22" s="37">
        <v>4</v>
      </c>
      <c r="AG22" s="2" t="s">
        <v>121</v>
      </c>
      <c r="AH22" s="43">
        <v>24</v>
      </c>
      <c r="AI22" s="43">
        <v>24</v>
      </c>
      <c r="AJ22" s="43">
        <v>24</v>
      </c>
      <c r="AK22" s="43">
        <v>22</v>
      </c>
      <c r="AL22" s="43">
        <v>94</v>
      </c>
      <c r="AM22" s="42">
        <v>12</v>
      </c>
      <c r="AN22" s="35" t="s">
        <v>28</v>
      </c>
      <c r="AO22" s="37">
        <v>4</v>
      </c>
    </row>
    <row r="23" spans="1:41" ht="15">
      <c r="A23" s="2" t="s">
        <v>86</v>
      </c>
      <c r="B23" s="227">
        <v>39</v>
      </c>
      <c r="C23" s="12">
        <v>29</v>
      </c>
      <c r="D23" s="12">
        <v>34</v>
      </c>
      <c r="E23" s="12">
        <v>31</v>
      </c>
      <c r="F23" s="43">
        <v>133</v>
      </c>
      <c r="G23" s="35"/>
      <c r="H23" s="35"/>
      <c r="I23" s="35"/>
      <c r="K23" s="214" t="s">
        <v>69</v>
      </c>
      <c r="L23" s="169">
        <v>27</v>
      </c>
      <c r="M23" s="54">
        <v>19</v>
      </c>
      <c r="N23" s="54">
        <v>26</v>
      </c>
      <c r="O23" s="54">
        <v>24</v>
      </c>
      <c r="P23" s="43">
        <f>SUM(L23:O23)</f>
        <v>96</v>
      </c>
      <c r="Q23" s="35"/>
      <c r="R23" s="35"/>
      <c r="S23" s="35"/>
      <c r="V23" s="2" t="s">
        <v>64</v>
      </c>
      <c r="W23" s="171">
        <v>35</v>
      </c>
      <c r="X23" s="54">
        <v>33</v>
      </c>
      <c r="Y23" s="54">
        <v>30</v>
      </c>
      <c r="Z23" s="54">
        <v>0</v>
      </c>
      <c r="AA23" s="43">
        <v>98</v>
      </c>
      <c r="AB23" s="35"/>
      <c r="AC23" s="35"/>
      <c r="AD23" s="35"/>
      <c r="AG23" s="2" t="s">
        <v>119</v>
      </c>
      <c r="AH23" s="43">
        <v>22</v>
      </c>
      <c r="AI23" s="43">
        <v>22</v>
      </c>
      <c r="AJ23" s="43">
        <v>24</v>
      </c>
      <c r="AK23" s="43">
        <v>22</v>
      </c>
      <c r="AL23" s="43">
        <v>90</v>
      </c>
      <c r="AM23" s="35"/>
      <c r="AN23" s="35"/>
      <c r="AO23" s="35"/>
    </row>
    <row r="24" spans="1:41" ht="15">
      <c r="A24" s="2" t="s">
        <v>142</v>
      </c>
      <c r="B24" s="12">
        <v>34</v>
      </c>
      <c r="C24" s="12">
        <v>29</v>
      </c>
      <c r="D24" s="12">
        <v>33</v>
      </c>
      <c r="E24" s="12">
        <v>28</v>
      </c>
      <c r="F24" s="43">
        <v>124</v>
      </c>
      <c r="G24" s="35"/>
      <c r="H24" s="35"/>
      <c r="I24" s="35"/>
      <c r="K24" s="214" t="s">
        <v>58</v>
      </c>
      <c r="L24" s="54">
        <v>25</v>
      </c>
      <c r="M24" s="169">
        <v>25</v>
      </c>
      <c r="N24" s="169">
        <v>27</v>
      </c>
      <c r="O24" s="54">
        <v>24</v>
      </c>
      <c r="P24" s="43">
        <f>SUM(L24:O24)</f>
        <v>101</v>
      </c>
      <c r="Q24" s="35"/>
      <c r="R24" s="35"/>
      <c r="S24" s="35"/>
      <c r="V24" s="2" t="s">
        <v>72</v>
      </c>
      <c r="W24" s="54">
        <v>29</v>
      </c>
      <c r="X24" s="54">
        <v>29</v>
      </c>
      <c r="Y24" s="54">
        <v>26</v>
      </c>
      <c r="Z24" s="54">
        <v>0</v>
      </c>
      <c r="AA24" s="43">
        <v>84</v>
      </c>
      <c r="AB24" s="35"/>
      <c r="AC24" s="35"/>
      <c r="AD24" s="35"/>
      <c r="AG24" s="2" t="s">
        <v>126</v>
      </c>
      <c r="AH24" s="169">
        <v>26</v>
      </c>
      <c r="AI24" s="169">
        <v>24</v>
      </c>
      <c r="AJ24" s="169">
        <v>28</v>
      </c>
      <c r="AK24" s="169">
        <v>25</v>
      </c>
      <c r="AL24" s="43">
        <v>103</v>
      </c>
      <c r="AM24" s="35"/>
      <c r="AN24" s="35"/>
      <c r="AO24" s="35"/>
    </row>
    <row r="25" spans="1:41" ht="15.75" thickBot="1">
      <c r="A25" s="2" t="s">
        <v>70</v>
      </c>
      <c r="B25" s="12">
        <v>25</v>
      </c>
      <c r="C25" s="12">
        <v>28</v>
      </c>
      <c r="D25" s="12">
        <v>28</v>
      </c>
      <c r="E25" s="12">
        <v>28</v>
      </c>
      <c r="F25" s="43">
        <v>109</v>
      </c>
      <c r="G25" s="35"/>
      <c r="H25" s="35"/>
      <c r="I25" s="35"/>
      <c r="K25" s="214" t="s">
        <v>120</v>
      </c>
      <c r="L25" s="54">
        <v>19</v>
      </c>
      <c r="M25" s="54">
        <v>21</v>
      </c>
      <c r="N25" s="54">
        <v>22</v>
      </c>
      <c r="O25" s="54">
        <v>22</v>
      </c>
      <c r="P25" s="43">
        <f>SUM(L25:O25)</f>
        <v>84</v>
      </c>
      <c r="Q25" s="35"/>
      <c r="R25" s="35"/>
      <c r="S25" s="35"/>
      <c r="V25" s="2" t="s">
        <v>120</v>
      </c>
      <c r="W25" s="54">
        <v>33</v>
      </c>
      <c r="X25" s="54">
        <v>30</v>
      </c>
      <c r="Y25" s="54">
        <v>29</v>
      </c>
      <c r="Z25" s="54">
        <v>0</v>
      </c>
      <c r="AA25" s="43">
        <v>92</v>
      </c>
      <c r="AB25" s="35"/>
      <c r="AC25" s="35"/>
      <c r="AD25" s="35"/>
      <c r="AG25" s="2" t="s">
        <v>70</v>
      </c>
      <c r="AH25" s="43">
        <v>24</v>
      </c>
      <c r="AI25" s="43">
        <v>22</v>
      </c>
      <c r="AJ25" s="43">
        <v>26</v>
      </c>
      <c r="AK25" s="43">
        <v>22</v>
      </c>
      <c r="AL25" s="43">
        <v>94</v>
      </c>
      <c r="AM25" s="35"/>
      <c r="AN25" s="35"/>
      <c r="AO25" s="35"/>
    </row>
    <row r="26" spans="1:41" ht="16.5" thickBot="1" thickTop="1">
      <c r="A26" s="2"/>
      <c r="B26" s="135">
        <v>90</v>
      </c>
      <c r="C26" s="135">
        <v>86</v>
      </c>
      <c r="D26" s="135">
        <v>95</v>
      </c>
      <c r="E26" s="135">
        <v>87</v>
      </c>
      <c r="F26" s="129">
        <v>358</v>
      </c>
      <c r="G26" s="35"/>
      <c r="H26" s="35"/>
      <c r="I26" s="35"/>
      <c r="K26" s="2"/>
      <c r="L26" s="135">
        <f>SUM(L22:L25)-MAX(L22:L25)</f>
        <v>67</v>
      </c>
      <c r="M26" s="135">
        <f>SUM(M22:M25)-MAX(M22:M25)</f>
        <v>63</v>
      </c>
      <c r="N26" s="135">
        <f>SUM(N22:N25)-MAX(N22:N25)</f>
        <v>70</v>
      </c>
      <c r="O26" s="135">
        <f>SUM(O22:O25)-MAX(O22:O25)</f>
        <v>70</v>
      </c>
      <c r="P26" s="129">
        <f>SUM(L26:O26)</f>
        <v>270</v>
      </c>
      <c r="Q26" s="35"/>
      <c r="R26" s="35"/>
      <c r="S26" s="35"/>
      <c r="V26" s="2"/>
      <c r="W26" s="135">
        <v>91</v>
      </c>
      <c r="X26" s="135">
        <v>92</v>
      </c>
      <c r="Y26" s="135">
        <v>85</v>
      </c>
      <c r="Z26" s="135">
        <v>0</v>
      </c>
      <c r="AA26" s="129">
        <v>268</v>
      </c>
      <c r="AB26" s="35"/>
      <c r="AC26" s="35"/>
      <c r="AD26" s="35"/>
      <c r="AG26" s="2"/>
      <c r="AH26" s="36">
        <v>70</v>
      </c>
      <c r="AI26" s="36">
        <v>68</v>
      </c>
      <c r="AJ26" s="36">
        <v>74</v>
      </c>
      <c r="AK26" s="36">
        <v>66</v>
      </c>
      <c r="AL26" s="129">
        <v>278</v>
      </c>
      <c r="AM26" s="35"/>
      <c r="AN26" s="35"/>
      <c r="AO26" s="35"/>
    </row>
    <row r="27" spans="2:26" ht="15.75" thickTop="1">
      <c r="B27" s="142"/>
      <c r="C27" s="142"/>
      <c r="D27" s="142"/>
      <c r="E27" s="142"/>
      <c r="L27" s="142"/>
      <c r="M27" s="142"/>
      <c r="N27" s="142"/>
      <c r="O27" s="142"/>
      <c r="W27" s="142"/>
      <c r="X27" s="142"/>
      <c r="Y27" s="142"/>
      <c r="Z27" s="142"/>
    </row>
    <row r="28" spans="2:26" ht="15">
      <c r="B28" s="142"/>
      <c r="C28" s="142"/>
      <c r="D28" s="142"/>
      <c r="E28" s="142"/>
      <c r="L28" s="142"/>
      <c r="M28" s="142"/>
      <c r="N28" s="142"/>
      <c r="O28" s="142"/>
      <c r="W28" s="142"/>
      <c r="X28" s="142"/>
      <c r="Y28" s="142"/>
      <c r="Z28" s="142"/>
    </row>
    <row r="29" spans="1:41" ht="15">
      <c r="A29" s="2" t="s">
        <v>21</v>
      </c>
      <c r="B29" s="143">
        <v>1</v>
      </c>
      <c r="C29" s="143">
        <v>2</v>
      </c>
      <c r="D29" s="143">
        <v>3</v>
      </c>
      <c r="E29" s="143">
        <v>4</v>
      </c>
      <c r="F29" s="2" t="s">
        <v>8</v>
      </c>
      <c r="G29" s="35" t="s">
        <v>9</v>
      </c>
      <c r="H29" s="35"/>
      <c r="I29" s="35"/>
      <c r="K29" s="2" t="s">
        <v>20</v>
      </c>
      <c r="L29" s="143">
        <v>1</v>
      </c>
      <c r="M29" s="143">
        <v>2</v>
      </c>
      <c r="N29" s="143">
        <v>3</v>
      </c>
      <c r="O29" s="143">
        <v>4</v>
      </c>
      <c r="P29" s="35" t="s">
        <v>8</v>
      </c>
      <c r="Q29" s="35" t="s">
        <v>9</v>
      </c>
      <c r="R29" s="35"/>
      <c r="S29" s="35"/>
      <c r="V29" s="2" t="s">
        <v>152</v>
      </c>
      <c r="W29" s="143">
        <v>1</v>
      </c>
      <c r="X29" s="143">
        <v>2</v>
      </c>
      <c r="Y29" s="143">
        <v>3</v>
      </c>
      <c r="Z29" s="143">
        <v>4</v>
      </c>
      <c r="AA29" s="35" t="s">
        <v>8</v>
      </c>
      <c r="AB29" s="35" t="s">
        <v>9</v>
      </c>
      <c r="AC29" s="35"/>
      <c r="AD29" s="35"/>
      <c r="AG29" s="2" t="s">
        <v>20</v>
      </c>
      <c r="AH29" s="37">
        <v>1</v>
      </c>
      <c r="AI29" s="37">
        <v>2</v>
      </c>
      <c r="AJ29" s="37">
        <v>3</v>
      </c>
      <c r="AK29" s="37">
        <v>4</v>
      </c>
      <c r="AL29" s="35" t="s">
        <v>8</v>
      </c>
      <c r="AM29" s="35" t="s">
        <v>9</v>
      </c>
      <c r="AN29" s="35"/>
      <c r="AO29" s="35"/>
    </row>
    <row r="30" spans="1:41" ht="15">
      <c r="A30" s="2" t="s">
        <v>69</v>
      </c>
      <c r="B30" s="12">
        <v>32</v>
      </c>
      <c r="C30" s="12">
        <v>28</v>
      </c>
      <c r="D30" s="12">
        <v>30</v>
      </c>
      <c r="E30" s="12">
        <v>30</v>
      </c>
      <c r="F30" s="43">
        <v>120</v>
      </c>
      <c r="G30" s="41">
        <v>10</v>
      </c>
      <c r="H30" s="35" t="s">
        <v>28</v>
      </c>
      <c r="I30" s="37">
        <v>6</v>
      </c>
      <c r="K30" s="214" t="s">
        <v>76</v>
      </c>
      <c r="L30" s="54">
        <v>23</v>
      </c>
      <c r="M30" s="54">
        <v>26</v>
      </c>
      <c r="N30" s="169">
        <v>29</v>
      </c>
      <c r="O30" s="54">
        <v>24</v>
      </c>
      <c r="P30" s="43">
        <f>SUM(L30:O30)</f>
        <v>102</v>
      </c>
      <c r="Q30" s="39">
        <v>10</v>
      </c>
      <c r="R30" s="39" t="s">
        <v>28</v>
      </c>
      <c r="S30" s="39">
        <v>6</v>
      </c>
      <c r="V30" s="2" t="s">
        <v>137</v>
      </c>
      <c r="W30" s="171">
        <v>38</v>
      </c>
      <c r="X30" s="54">
        <v>32</v>
      </c>
      <c r="Y30" s="171">
        <v>31</v>
      </c>
      <c r="Z30" s="54">
        <v>0</v>
      </c>
      <c r="AA30" s="43">
        <v>101</v>
      </c>
      <c r="AB30" s="42">
        <v>10</v>
      </c>
      <c r="AC30" s="35" t="s">
        <v>28</v>
      </c>
      <c r="AD30" s="37">
        <v>6</v>
      </c>
      <c r="AG30" s="2" t="s">
        <v>76</v>
      </c>
      <c r="AH30" s="43">
        <v>24</v>
      </c>
      <c r="AI30" s="43">
        <v>25</v>
      </c>
      <c r="AJ30" s="43">
        <v>24</v>
      </c>
      <c r="AK30" s="43">
        <v>26</v>
      </c>
      <c r="AL30" s="43">
        <v>99</v>
      </c>
      <c r="AM30" s="42">
        <v>10</v>
      </c>
      <c r="AN30" s="35" t="s">
        <v>28</v>
      </c>
      <c r="AO30" s="37">
        <v>6</v>
      </c>
    </row>
    <row r="31" spans="1:41" ht="15">
      <c r="A31" s="2" t="s">
        <v>58</v>
      </c>
      <c r="B31" s="12">
        <v>31</v>
      </c>
      <c r="C31" s="12">
        <v>28</v>
      </c>
      <c r="D31" s="12">
        <v>31</v>
      </c>
      <c r="E31" s="12">
        <v>34</v>
      </c>
      <c r="F31" s="43">
        <v>124</v>
      </c>
      <c r="G31" s="35"/>
      <c r="H31" s="35"/>
      <c r="I31" s="35"/>
      <c r="K31" s="214" t="s">
        <v>57</v>
      </c>
      <c r="L31" s="169">
        <v>26</v>
      </c>
      <c r="M31" s="54">
        <v>22</v>
      </c>
      <c r="N31" s="54">
        <v>23</v>
      </c>
      <c r="O31" s="54">
        <v>23</v>
      </c>
      <c r="P31" s="43">
        <f>SUM(L31:O31)</f>
        <v>94</v>
      </c>
      <c r="Q31" s="39"/>
      <c r="R31" s="39"/>
      <c r="S31" s="39"/>
      <c r="V31" s="2" t="s">
        <v>125</v>
      </c>
      <c r="W31" s="54">
        <v>28</v>
      </c>
      <c r="X31" s="171">
        <v>36</v>
      </c>
      <c r="Y31" s="54">
        <v>31</v>
      </c>
      <c r="Z31" s="54">
        <v>0</v>
      </c>
      <c r="AA31" s="43">
        <v>95</v>
      </c>
      <c r="AB31" s="35"/>
      <c r="AC31" s="35"/>
      <c r="AD31" s="35"/>
      <c r="AG31" s="2" t="s">
        <v>55</v>
      </c>
      <c r="AH31" s="43">
        <v>23</v>
      </c>
      <c r="AI31" s="169">
        <v>25</v>
      </c>
      <c r="AJ31" s="43">
        <v>23</v>
      </c>
      <c r="AK31" s="43">
        <v>25</v>
      </c>
      <c r="AL31" s="43">
        <v>96</v>
      </c>
      <c r="AM31" s="35"/>
      <c r="AN31" s="35"/>
      <c r="AO31" s="35"/>
    </row>
    <row r="32" spans="1:41" ht="15">
      <c r="A32" s="2" t="s">
        <v>120</v>
      </c>
      <c r="B32" s="227">
        <v>33</v>
      </c>
      <c r="C32" s="227">
        <v>32</v>
      </c>
      <c r="D32" s="227">
        <v>34</v>
      </c>
      <c r="E32" s="227">
        <v>36</v>
      </c>
      <c r="F32" s="43">
        <v>135</v>
      </c>
      <c r="G32" s="35"/>
      <c r="H32" s="35"/>
      <c r="I32" s="35"/>
      <c r="K32" s="214" t="s">
        <v>103</v>
      </c>
      <c r="L32" s="54">
        <v>22</v>
      </c>
      <c r="M32" s="54">
        <v>25</v>
      </c>
      <c r="N32" s="54">
        <v>24</v>
      </c>
      <c r="O32" s="54">
        <v>23</v>
      </c>
      <c r="P32" s="43">
        <f>SUM(L32:O32)</f>
        <v>94</v>
      </c>
      <c r="Q32" s="39"/>
      <c r="R32" s="39"/>
      <c r="S32" s="39"/>
      <c r="V32" s="2" t="s">
        <v>130</v>
      </c>
      <c r="W32" s="54">
        <v>31</v>
      </c>
      <c r="X32" s="54">
        <v>32</v>
      </c>
      <c r="Y32" s="54">
        <v>26</v>
      </c>
      <c r="Z32" s="54">
        <v>0</v>
      </c>
      <c r="AA32" s="43">
        <v>89</v>
      </c>
      <c r="AB32" s="35"/>
      <c r="AC32" s="35"/>
      <c r="AD32" s="35"/>
      <c r="AG32" s="2" t="s">
        <v>57</v>
      </c>
      <c r="AH32" s="43">
        <v>23</v>
      </c>
      <c r="AI32" s="43">
        <v>24</v>
      </c>
      <c r="AJ32" s="43">
        <v>23</v>
      </c>
      <c r="AK32" s="169">
        <v>27</v>
      </c>
      <c r="AL32" s="43">
        <v>97</v>
      </c>
      <c r="AM32" s="35"/>
      <c r="AN32" s="35"/>
      <c r="AO32" s="35"/>
    </row>
    <row r="33" spans="1:41" ht="15.75" thickBot="1">
      <c r="A33" s="2" t="s">
        <v>72</v>
      </c>
      <c r="B33" s="12">
        <v>30</v>
      </c>
      <c r="C33" s="12">
        <v>30</v>
      </c>
      <c r="D33" s="12">
        <v>29</v>
      </c>
      <c r="E33" s="12">
        <v>31</v>
      </c>
      <c r="F33" s="43">
        <v>120</v>
      </c>
      <c r="G33" s="35"/>
      <c r="H33" s="35"/>
      <c r="I33" s="35"/>
      <c r="K33" s="214" t="s">
        <v>73</v>
      </c>
      <c r="L33" s="54">
        <v>23</v>
      </c>
      <c r="M33" s="169">
        <v>27</v>
      </c>
      <c r="N33" s="54">
        <v>22</v>
      </c>
      <c r="O33" s="169">
        <v>25</v>
      </c>
      <c r="P33" s="43">
        <f>SUM(L33:O33)</f>
        <v>97</v>
      </c>
      <c r="Q33" s="39"/>
      <c r="R33" s="39"/>
      <c r="S33" s="39"/>
      <c r="V33" s="2" t="s">
        <v>122</v>
      </c>
      <c r="W33" s="54">
        <v>32</v>
      </c>
      <c r="X33" s="54">
        <v>31</v>
      </c>
      <c r="Y33" s="54">
        <v>28</v>
      </c>
      <c r="Z33" s="54">
        <v>0</v>
      </c>
      <c r="AA33" s="43">
        <v>91</v>
      </c>
      <c r="AB33" s="35"/>
      <c r="AC33" s="35"/>
      <c r="AD33" s="35"/>
      <c r="AG33" s="2" t="s">
        <v>73</v>
      </c>
      <c r="AH33" s="169">
        <v>28</v>
      </c>
      <c r="AI33" s="43">
        <v>21</v>
      </c>
      <c r="AJ33" s="169">
        <v>26</v>
      </c>
      <c r="AK33" s="43">
        <v>21</v>
      </c>
      <c r="AL33" s="43">
        <v>96</v>
      </c>
      <c r="AM33" s="35"/>
      <c r="AN33" s="35"/>
      <c r="AO33" s="35"/>
    </row>
    <row r="34" spans="1:41" ht="16.5" thickBot="1" thickTop="1">
      <c r="A34" s="2"/>
      <c r="B34" s="135">
        <v>93</v>
      </c>
      <c r="C34" s="135">
        <v>86</v>
      </c>
      <c r="D34" s="135">
        <v>90</v>
      </c>
      <c r="E34" s="135">
        <v>95</v>
      </c>
      <c r="F34" s="129">
        <v>364</v>
      </c>
      <c r="G34" s="35"/>
      <c r="H34" s="35"/>
      <c r="I34" s="35"/>
      <c r="K34" s="2"/>
      <c r="L34" s="135">
        <f>SUM(L30:L33)-MAX(L30:L33)</f>
        <v>68</v>
      </c>
      <c r="M34" s="135">
        <f>SUM(M30:M33)-MAX(M30:M33)</f>
        <v>73</v>
      </c>
      <c r="N34" s="135">
        <f>SUM(N30:N33)-MAX(N30:N33)</f>
        <v>69</v>
      </c>
      <c r="O34" s="135">
        <f>SUM(O30:O33)-MAX(O30:O33)</f>
        <v>70</v>
      </c>
      <c r="P34" s="129">
        <f>SUM(L34:O34)</f>
        <v>280</v>
      </c>
      <c r="Q34" s="39"/>
      <c r="R34" s="39"/>
      <c r="S34" s="39"/>
      <c r="V34" s="2"/>
      <c r="W34" s="135">
        <v>91</v>
      </c>
      <c r="X34" s="135">
        <v>95</v>
      </c>
      <c r="Y34" s="135">
        <v>85</v>
      </c>
      <c r="Z34" s="135">
        <v>0</v>
      </c>
      <c r="AA34" s="129">
        <v>271</v>
      </c>
      <c r="AB34" s="35"/>
      <c r="AC34" s="35"/>
      <c r="AD34" s="35"/>
      <c r="AG34" s="2"/>
      <c r="AH34" s="36">
        <v>70</v>
      </c>
      <c r="AI34" s="36">
        <v>70</v>
      </c>
      <c r="AJ34" s="36">
        <v>70</v>
      </c>
      <c r="AK34" s="36">
        <v>72</v>
      </c>
      <c r="AL34" s="129">
        <v>282</v>
      </c>
      <c r="AM34" s="35"/>
      <c r="AN34" s="35"/>
      <c r="AO34" s="35"/>
    </row>
    <row r="35" spans="2:26" ht="15.75" thickTop="1">
      <c r="B35" s="142"/>
      <c r="C35" s="142"/>
      <c r="D35" s="142"/>
      <c r="E35" s="142"/>
      <c r="W35" s="142"/>
      <c r="X35" s="142"/>
      <c r="Y35" s="142"/>
      <c r="Z35" s="142"/>
    </row>
    <row r="36" spans="2:26" ht="15">
      <c r="B36" s="142"/>
      <c r="C36" s="142"/>
      <c r="D36" s="142"/>
      <c r="E36" s="142"/>
      <c r="W36" s="142"/>
      <c r="X36" s="142"/>
      <c r="Y36" s="142"/>
      <c r="Z36" s="142"/>
    </row>
    <row r="37" spans="1:41" ht="15">
      <c r="A37" s="2" t="s">
        <v>152</v>
      </c>
      <c r="B37" s="143">
        <v>1</v>
      </c>
      <c r="C37" s="143">
        <v>2</v>
      </c>
      <c r="D37" s="143">
        <v>3</v>
      </c>
      <c r="E37" s="143">
        <v>4</v>
      </c>
      <c r="F37" s="35" t="s">
        <v>8</v>
      </c>
      <c r="G37" s="35" t="s">
        <v>9</v>
      </c>
      <c r="H37" s="35"/>
      <c r="I37" s="35"/>
      <c r="K37" s="2" t="s">
        <v>26</v>
      </c>
      <c r="L37" s="143">
        <v>1</v>
      </c>
      <c r="M37" s="143">
        <v>2</v>
      </c>
      <c r="N37" s="143">
        <v>3</v>
      </c>
      <c r="O37" s="143">
        <v>4</v>
      </c>
      <c r="P37" s="35" t="s">
        <v>8</v>
      </c>
      <c r="Q37" s="37" t="s">
        <v>9</v>
      </c>
      <c r="R37" s="37"/>
      <c r="S37" s="37"/>
      <c r="V37" s="2" t="s">
        <v>19</v>
      </c>
      <c r="W37" s="143">
        <v>1</v>
      </c>
      <c r="X37" s="143">
        <v>2</v>
      </c>
      <c r="Y37" s="143">
        <v>3</v>
      </c>
      <c r="Z37" s="143">
        <v>4</v>
      </c>
      <c r="AA37" s="35" t="s">
        <v>8</v>
      </c>
      <c r="AB37" s="35" t="s">
        <v>9</v>
      </c>
      <c r="AC37" s="35"/>
      <c r="AD37" s="35"/>
      <c r="AG37" s="2" t="s">
        <v>25</v>
      </c>
      <c r="AH37" s="37">
        <v>1</v>
      </c>
      <c r="AI37" s="37">
        <v>2</v>
      </c>
      <c r="AJ37" s="37">
        <v>3</v>
      </c>
      <c r="AK37" s="37">
        <v>4</v>
      </c>
      <c r="AL37" s="35" t="s">
        <v>8</v>
      </c>
      <c r="AM37" s="35" t="s">
        <v>9</v>
      </c>
      <c r="AN37" s="35"/>
      <c r="AO37" s="35"/>
    </row>
    <row r="38" spans="1:41" ht="15">
      <c r="A38" s="2" t="s">
        <v>85</v>
      </c>
      <c r="B38" s="12">
        <v>32</v>
      </c>
      <c r="C38" s="227">
        <v>31</v>
      </c>
      <c r="D38" s="12">
        <v>32</v>
      </c>
      <c r="E38" s="12">
        <v>33</v>
      </c>
      <c r="F38" s="43">
        <v>128</v>
      </c>
      <c r="G38" s="41">
        <v>8</v>
      </c>
      <c r="H38" s="35" t="s">
        <v>28</v>
      </c>
      <c r="I38" s="37">
        <v>8</v>
      </c>
      <c r="K38" s="214" t="s">
        <v>64</v>
      </c>
      <c r="L38" s="54">
        <v>27</v>
      </c>
      <c r="M38" s="54">
        <v>23</v>
      </c>
      <c r="N38" s="54">
        <v>29</v>
      </c>
      <c r="O38" s="54">
        <v>24</v>
      </c>
      <c r="P38" s="43">
        <f>SUM(L38:O38)</f>
        <v>103</v>
      </c>
      <c r="Q38" s="39">
        <v>8</v>
      </c>
      <c r="R38" s="39" t="s">
        <v>28</v>
      </c>
      <c r="S38" s="39">
        <v>8</v>
      </c>
      <c r="V38" s="2" t="s">
        <v>68</v>
      </c>
      <c r="W38" s="54">
        <v>30</v>
      </c>
      <c r="X38" s="54">
        <v>31</v>
      </c>
      <c r="Y38" s="54">
        <v>33</v>
      </c>
      <c r="Z38" s="54">
        <v>0</v>
      </c>
      <c r="AA38" s="43">
        <v>94</v>
      </c>
      <c r="AB38" s="39">
        <v>8</v>
      </c>
      <c r="AC38" s="39" t="s">
        <v>28</v>
      </c>
      <c r="AD38" s="39">
        <v>8</v>
      </c>
      <c r="AG38" s="2" t="s">
        <v>145</v>
      </c>
      <c r="AH38" s="169">
        <v>41</v>
      </c>
      <c r="AI38" s="169">
        <v>36</v>
      </c>
      <c r="AJ38" s="169">
        <v>33</v>
      </c>
      <c r="AK38" s="43">
        <v>26</v>
      </c>
      <c r="AL38" s="43">
        <v>136</v>
      </c>
      <c r="AM38" s="39">
        <v>7</v>
      </c>
      <c r="AN38" s="39" t="s">
        <v>28</v>
      </c>
      <c r="AO38" s="39">
        <v>9</v>
      </c>
    </row>
    <row r="39" spans="1:41" ht="15">
      <c r="A39" s="2" t="s">
        <v>130</v>
      </c>
      <c r="B39" s="227">
        <v>36</v>
      </c>
      <c r="C39" s="12">
        <v>27</v>
      </c>
      <c r="D39" s="227">
        <v>35</v>
      </c>
      <c r="E39" s="12">
        <v>31</v>
      </c>
      <c r="F39" s="43">
        <v>129</v>
      </c>
      <c r="G39" s="35"/>
      <c r="H39" s="35"/>
      <c r="I39" s="35"/>
      <c r="K39" s="214" t="s">
        <v>100</v>
      </c>
      <c r="L39" s="169">
        <v>31</v>
      </c>
      <c r="M39" s="169">
        <v>31</v>
      </c>
      <c r="N39" s="169">
        <v>29</v>
      </c>
      <c r="O39" s="169">
        <v>29</v>
      </c>
      <c r="P39" s="43">
        <f>SUM(L39:O39)</f>
        <v>120</v>
      </c>
      <c r="Q39" s="50"/>
      <c r="R39" s="39"/>
      <c r="S39" s="39"/>
      <c r="V39" s="2" t="s">
        <v>78</v>
      </c>
      <c r="W39" s="54">
        <v>33</v>
      </c>
      <c r="X39" s="54">
        <v>30</v>
      </c>
      <c r="Y39" s="54">
        <v>31</v>
      </c>
      <c r="Z39" s="54">
        <v>0</v>
      </c>
      <c r="AA39" s="43">
        <v>94</v>
      </c>
      <c r="AB39" s="39"/>
      <c r="AC39" s="39"/>
      <c r="AD39" s="39"/>
      <c r="AG39" s="2" t="s">
        <v>125</v>
      </c>
      <c r="AH39" s="43">
        <v>23</v>
      </c>
      <c r="AI39" s="43">
        <v>24</v>
      </c>
      <c r="AJ39" s="43">
        <v>28</v>
      </c>
      <c r="AK39" s="43">
        <v>25</v>
      </c>
      <c r="AL39" s="43">
        <v>100</v>
      </c>
      <c r="AM39" s="39"/>
      <c r="AN39" s="39"/>
      <c r="AO39" s="39"/>
    </row>
    <row r="40" spans="1:41" ht="15">
      <c r="A40" s="2" t="s">
        <v>125</v>
      </c>
      <c r="B40" s="12">
        <v>34</v>
      </c>
      <c r="C40" s="12">
        <v>30</v>
      </c>
      <c r="D40" s="12">
        <v>34</v>
      </c>
      <c r="E40" s="12">
        <v>28</v>
      </c>
      <c r="F40" s="43">
        <v>126</v>
      </c>
      <c r="G40" s="35"/>
      <c r="H40" s="35"/>
      <c r="I40" s="35"/>
      <c r="K40" s="214" t="s">
        <v>123</v>
      </c>
      <c r="L40" s="54">
        <v>28</v>
      </c>
      <c r="M40" s="54">
        <v>26</v>
      </c>
      <c r="N40" s="54">
        <v>22</v>
      </c>
      <c r="O40" s="54">
        <v>25</v>
      </c>
      <c r="P40" s="43">
        <f>SUM(L40:O40)</f>
        <v>101</v>
      </c>
      <c r="Q40" s="50"/>
      <c r="R40" s="39"/>
      <c r="S40" s="39"/>
      <c r="V40" s="2" t="s">
        <v>98</v>
      </c>
      <c r="W40" s="171">
        <v>45</v>
      </c>
      <c r="X40" s="171">
        <v>41</v>
      </c>
      <c r="Y40" s="171">
        <v>35</v>
      </c>
      <c r="Z40" s="54">
        <v>0</v>
      </c>
      <c r="AA40" s="43">
        <v>121</v>
      </c>
      <c r="AB40" s="39"/>
      <c r="AC40" s="39"/>
      <c r="AD40" s="39"/>
      <c r="AG40" s="2" t="s">
        <v>130</v>
      </c>
      <c r="AH40" s="43">
        <v>27</v>
      </c>
      <c r="AI40" s="43">
        <v>33</v>
      </c>
      <c r="AJ40" s="43">
        <v>31</v>
      </c>
      <c r="AK40" s="169">
        <v>27</v>
      </c>
      <c r="AL40" s="43">
        <v>118</v>
      </c>
      <c r="AM40" s="39"/>
      <c r="AN40" s="39"/>
      <c r="AO40" s="39"/>
    </row>
    <row r="41" spans="1:41" ht="15.75" thickBot="1">
      <c r="A41" s="2" t="s">
        <v>122</v>
      </c>
      <c r="B41" s="12">
        <v>30</v>
      </c>
      <c r="C41" s="12">
        <v>27</v>
      </c>
      <c r="D41" s="12">
        <v>27</v>
      </c>
      <c r="E41" s="227">
        <v>34</v>
      </c>
      <c r="F41" s="43">
        <v>118</v>
      </c>
      <c r="G41" s="35"/>
      <c r="H41" s="35"/>
      <c r="I41" s="35"/>
      <c r="K41" s="214" t="s">
        <v>81</v>
      </c>
      <c r="L41" s="54">
        <v>21</v>
      </c>
      <c r="M41" s="54">
        <v>24</v>
      </c>
      <c r="N41" s="54">
        <v>25</v>
      </c>
      <c r="O41" s="54">
        <v>21</v>
      </c>
      <c r="P41" s="43">
        <f>SUM(L41:O41)</f>
        <v>91</v>
      </c>
      <c r="Q41" s="50"/>
      <c r="R41" s="39"/>
      <c r="S41" s="39"/>
      <c r="V41" s="2" t="s">
        <v>67</v>
      </c>
      <c r="W41" s="54">
        <v>31</v>
      </c>
      <c r="X41" s="54">
        <v>30</v>
      </c>
      <c r="Y41" s="54">
        <v>28</v>
      </c>
      <c r="Z41" s="54">
        <v>0</v>
      </c>
      <c r="AA41" s="43">
        <v>89</v>
      </c>
      <c r="AB41" s="39"/>
      <c r="AC41" s="39"/>
      <c r="AD41" s="39"/>
      <c r="AG41" s="2" t="s">
        <v>122</v>
      </c>
      <c r="AH41" s="43">
        <v>24</v>
      </c>
      <c r="AI41" s="43">
        <v>24</v>
      </c>
      <c r="AJ41" s="43">
        <v>25</v>
      </c>
      <c r="AK41" s="43">
        <v>24</v>
      </c>
      <c r="AL41" s="43">
        <v>97</v>
      </c>
      <c r="AM41" s="39"/>
      <c r="AN41" s="39"/>
      <c r="AO41" s="39"/>
    </row>
    <row r="42" spans="1:41" ht="16.5" thickBot="1" thickTop="1">
      <c r="A42" s="2"/>
      <c r="B42" s="135">
        <v>96</v>
      </c>
      <c r="C42" s="135">
        <v>84</v>
      </c>
      <c r="D42" s="135">
        <v>93</v>
      </c>
      <c r="E42" s="135">
        <v>92</v>
      </c>
      <c r="F42" s="129">
        <v>365</v>
      </c>
      <c r="G42" s="35"/>
      <c r="H42" s="35"/>
      <c r="I42" s="35"/>
      <c r="K42" s="2"/>
      <c r="L42" s="135">
        <f>SUM(L38:L41)-MAX(L38:L41)</f>
        <v>76</v>
      </c>
      <c r="M42" s="135">
        <f>SUM(M38:M41)-MAX(M38:M41)</f>
        <v>73</v>
      </c>
      <c r="N42" s="136">
        <f>SUM(N38:N41)-MAX(N38:N41)</f>
        <v>76</v>
      </c>
      <c r="O42" s="135">
        <f>SUM(O38:O41)-MAX(O38:O41)</f>
        <v>70</v>
      </c>
      <c r="P42" s="129">
        <f>SUM(L42:O42)</f>
        <v>295</v>
      </c>
      <c r="Q42" s="50"/>
      <c r="R42" s="39"/>
      <c r="S42" s="39"/>
      <c r="V42" s="2"/>
      <c r="W42" s="135">
        <v>94</v>
      </c>
      <c r="X42" s="135">
        <v>91</v>
      </c>
      <c r="Y42" s="135">
        <v>92</v>
      </c>
      <c r="Z42" s="135">
        <v>0</v>
      </c>
      <c r="AA42" s="129">
        <v>277</v>
      </c>
      <c r="AB42" s="39"/>
      <c r="AC42" s="39"/>
      <c r="AD42" s="39"/>
      <c r="AG42" s="2"/>
      <c r="AH42" s="36">
        <v>74</v>
      </c>
      <c r="AI42" s="36">
        <v>81</v>
      </c>
      <c r="AJ42" s="36">
        <v>84</v>
      </c>
      <c r="AK42" s="36">
        <v>75</v>
      </c>
      <c r="AL42" s="129">
        <v>314</v>
      </c>
      <c r="AM42" s="39"/>
      <c r="AN42" s="39"/>
      <c r="AO42" s="39"/>
    </row>
    <row r="43" spans="2:32" ht="15.75" thickTop="1">
      <c r="B43" s="142"/>
      <c r="C43" s="142"/>
      <c r="D43" s="142"/>
      <c r="E43" s="142"/>
      <c r="L43" s="142"/>
      <c r="M43" s="142"/>
      <c r="N43" s="142"/>
      <c r="O43" s="142"/>
      <c r="U43" s="142"/>
      <c r="W43" s="142"/>
      <c r="X43" s="142"/>
      <c r="Y43" s="142"/>
      <c r="Z43" s="142"/>
      <c r="AF43" s="142"/>
    </row>
    <row r="44" spans="2:26" ht="15">
      <c r="B44" s="142"/>
      <c r="C44" s="142"/>
      <c r="D44" s="142"/>
      <c r="E44" s="142"/>
      <c r="L44" s="142"/>
      <c r="M44" s="142"/>
      <c r="N44" s="142"/>
      <c r="O44" s="142"/>
      <c r="W44" s="142"/>
      <c r="X44" s="142"/>
      <c r="Y44" s="142"/>
      <c r="Z44" s="142"/>
    </row>
    <row r="45" spans="1:41" ht="15">
      <c r="A45" s="2" t="s">
        <v>26</v>
      </c>
      <c r="B45" s="143">
        <v>1</v>
      </c>
      <c r="C45" s="143">
        <v>2</v>
      </c>
      <c r="D45" s="143">
        <v>3</v>
      </c>
      <c r="E45" s="143">
        <v>4</v>
      </c>
      <c r="F45" s="35" t="s">
        <v>8</v>
      </c>
      <c r="G45" s="37" t="s">
        <v>9</v>
      </c>
      <c r="H45" s="37"/>
      <c r="I45" s="37"/>
      <c r="K45" s="2" t="s">
        <v>152</v>
      </c>
      <c r="L45" s="143">
        <v>1</v>
      </c>
      <c r="M45" s="143">
        <v>2</v>
      </c>
      <c r="N45" s="143">
        <v>3</v>
      </c>
      <c r="O45" s="143">
        <v>4</v>
      </c>
      <c r="P45" s="35" t="s">
        <v>8</v>
      </c>
      <c r="Q45" s="35" t="s">
        <v>9</v>
      </c>
      <c r="R45" s="35"/>
      <c r="S45" s="35"/>
      <c r="V45" s="2" t="s">
        <v>26</v>
      </c>
      <c r="W45" s="143">
        <v>1</v>
      </c>
      <c r="X45" s="143">
        <v>2</v>
      </c>
      <c r="Y45" s="143">
        <v>3</v>
      </c>
      <c r="Z45" s="143">
        <v>4</v>
      </c>
      <c r="AA45" s="35" t="s">
        <v>8</v>
      </c>
      <c r="AB45" s="37" t="s">
        <v>9</v>
      </c>
      <c r="AC45" s="37"/>
      <c r="AD45" s="37"/>
      <c r="AG45" s="2" t="s">
        <v>26</v>
      </c>
      <c r="AH45" s="37">
        <v>1</v>
      </c>
      <c r="AI45" s="37">
        <v>2</v>
      </c>
      <c r="AJ45" s="37">
        <v>3</v>
      </c>
      <c r="AK45" s="37">
        <v>4</v>
      </c>
      <c r="AL45" s="35" t="s">
        <v>8</v>
      </c>
      <c r="AM45" s="35" t="s">
        <v>9</v>
      </c>
      <c r="AN45" s="35"/>
      <c r="AO45" s="35"/>
    </row>
    <row r="46" spans="1:41" ht="15">
      <c r="A46" s="2" t="s">
        <v>100</v>
      </c>
      <c r="B46" s="12">
        <v>30</v>
      </c>
      <c r="C46" s="12">
        <v>31</v>
      </c>
      <c r="D46" s="12">
        <v>30</v>
      </c>
      <c r="E46" s="227">
        <v>39</v>
      </c>
      <c r="F46" s="43">
        <v>130</v>
      </c>
      <c r="G46" s="39">
        <v>6</v>
      </c>
      <c r="H46" s="39" t="s">
        <v>28</v>
      </c>
      <c r="I46" s="39">
        <v>10</v>
      </c>
      <c r="K46" s="214" t="s">
        <v>130</v>
      </c>
      <c r="L46" s="54">
        <v>25</v>
      </c>
      <c r="M46" s="169">
        <v>27</v>
      </c>
      <c r="N46" s="169">
        <v>37</v>
      </c>
      <c r="O46" s="54">
        <v>23</v>
      </c>
      <c r="P46" s="43">
        <f>SUM(L46:O46)</f>
        <v>112</v>
      </c>
      <c r="Q46" s="42">
        <v>6</v>
      </c>
      <c r="R46" s="35" t="s">
        <v>28</v>
      </c>
      <c r="S46" s="37">
        <v>10</v>
      </c>
      <c r="V46" s="116" t="s">
        <v>123</v>
      </c>
      <c r="W46" s="54">
        <v>33</v>
      </c>
      <c r="X46" s="54">
        <v>32</v>
      </c>
      <c r="Y46" s="54">
        <v>31</v>
      </c>
      <c r="Z46" s="54">
        <v>0</v>
      </c>
      <c r="AA46" s="43">
        <v>96</v>
      </c>
      <c r="AB46" s="39">
        <v>6</v>
      </c>
      <c r="AC46" s="39" t="s">
        <v>28</v>
      </c>
      <c r="AD46" s="39">
        <v>10</v>
      </c>
      <c r="AG46" s="116" t="s">
        <v>90</v>
      </c>
      <c r="AH46" s="43">
        <v>34</v>
      </c>
      <c r="AI46" s="169">
        <v>29</v>
      </c>
      <c r="AJ46" s="43">
        <v>29</v>
      </c>
      <c r="AK46" s="43">
        <v>21</v>
      </c>
      <c r="AL46" s="43">
        <v>113</v>
      </c>
      <c r="AM46" s="50">
        <v>7</v>
      </c>
      <c r="AN46" s="39" t="s">
        <v>28</v>
      </c>
      <c r="AO46" s="39">
        <v>9</v>
      </c>
    </row>
    <row r="47" spans="1:41" ht="15">
      <c r="A47" s="2" t="s">
        <v>81</v>
      </c>
      <c r="B47" s="12">
        <v>29</v>
      </c>
      <c r="C47" s="12">
        <v>31</v>
      </c>
      <c r="D47" s="12">
        <v>31</v>
      </c>
      <c r="E47" s="12">
        <v>31</v>
      </c>
      <c r="F47" s="43">
        <v>122</v>
      </c>
      <c r="G47" s="50"/>
      <c r="H47" s="39"/>
      <c r="I47" s="39"/>
      <c r="K47" s="214" t="s">
        <v>122</v>
      </c>
      <c r="L47" s="169">
        <v>32</v>
      </c>
      <c r="M47" s="54">
        <v>23</v>
      </c>
      <c r="N47" s="54">
        <v>24</v>
      </c>
      <c r="O47" s="54">
        <v>26</v>
      </c>
      <c r="P47" s="43">
        <f>SUM(L47:O47)</f>
        <v>105</v>
      </c>
      <c r="Q47" s="35"/>
      <c r="R47" s="35"/>
      <c r="S47" s="35"/>
      <c r="V47" s="2" t="s">
        <v>124</v>
      </c>
      <c r="W47" s="54">
        <v>33</v>
      </c>
      <c r="X47" s="171">
        <v>41</v>
      </c>
      <c r="Y47" s="54">
        <v>31</v>
      </c>
      <c r="Z47" s="54">
        <v>0</v>
      </c>
      <c r="AA47" s="43">
        <v>105</v>
      </c>
      <c r="AB47" s="50"/>
      <c r="AC47" s="39"/>
      <c r="AD47" s="39"/>
      <c r="AG47" s="2" t="s">
        <v>64</v>
      </c>
      <c r="AH47" s="169">
        <v>35</v>
      </c>
      <c r="AI47" s="43">
        <v>27</v>
      </c>
      <c r="AJ47" s="169">
        <v>31</v>
      </c>
      <c r="AK47" s="169">
        <v>29</v>
      </c>
      <c r="AL47" s="43">
        <v>122</v>
      </c>
      <c r="AM47" s="50"/>
      <c r="AN47" s="39"/>
      <c r="AO47" s="39"/>
    </row>
    <row r="48" spans="1:41" ht="15">
      <c r="A48" s="2" t="s">
        <v>64</v>
      </c>
      <c r="B48" s="227">
        <v>36</v>
      </c>
      <c r="C48" s="12">
        <v>33</v>
      </c>
      <c r="D48" s="227">
        <v>32</v>
      </c>
      <c r="E48" s="12">
        <v>35</v>
      </c>
      <c r="F48" s="43">
        <v>136</v>
      </c>
      <c r="G48" s="50"/>
      <c r="H48" s="39"/>
      <c r="I48" s="39"/>
      <c r="K48" s="214" t="s">
        <v>85</v>
      </c>
      <c r="L48" s="54">
        <v>29</v>
      </c>
      <c r="M48" s="54">
        <v>25</v>
      </c>
      <c r="N48" s="54">
        <v>25</v>
      </c>
      <c r="O48" s="54">
        <v>30</v>
      </c>
      <c r="P48" s="43">
        <f>SUM(L48:O48)</f>
        <v>109</v>
      </c>
      <c r="Q48" s="35"/>
      <c r="R48" s="35"/>
      <c r="S48" s="35"/>
      <c r="V48" s="2" t="s">
        <v>100</v>
      </c>
      <c r="W48" s="171">
        <v>36</v>
      </c>
      <c r="X48" s="54">
        <v>30</v>
      </c>
      <c r="Y48" s="54">
        <v>31</v>
      </c>
      <c r="Z48" s="54">
        <v>0</v>
      </c>
      <c r="AA48" s="43">
        <v>97</v>
      </c>
      <c r="AB48" s="50"/>
      <c r="AC48" s="39"/>
      <c r="AD48" s="39"/>
      <c r="AG48" s="2" t="s">
        <v>81</v>
      </c>
      <c r="AH48" s="43">
        <v>27</v>
      </c>
      <c r="AI48" s="43">
        <v>26</v>
      </c>
      <c r="AJ48" s="43">
        <v>29</v>
      </c>
      <c r="AK48" s="43">
        <v>23</v>
      </c>
      <c r="AL48" s="43">
        <v>105</v>
      </c>
      <c r="AM48" s="50"/>
      <c r="AN48" s="39"/>
      <c r="AO48" s="39"/>
    </row>
    <row r="49" spans="1:41" ht="15.75" thickBot="1">
      <c r="A49" s="2" t="s">
        <v>123</v>
      </c>
      <c r="B49" s="12">
        <v>33</v>
      </c>
      <c r="C49" s="227">
        <v>36</v>
      </c>
      <c r="D49" s="12">
        <v>30</v>
      </c>
      <c r="E49" s="12">
        <v>36</v>
      </c>
      <c r="F49" s="43">
        <v>135</v>
      </c>
      <c r="G49" s="50"/>
      <c r="H49" s="39"/>
      <c r="I49" s="39"/>
      <c r="K49" s="214" t="s">
        <v>125</v>
      </c>
      <c r="L49" s="54">
        <v>28</v>
      </c>
      <c r="M49" s="54">
        <v>24</v>
      </c>
      <c r="N49" s="54">
        <v>29</v>
      </c>
      <c r="O49" s="169">
        <v>32</v>
      </c>
      <c r="P49" s="43">
        <f>SUM(L49:O49)</f>
        <v>113</v>
      </c>
      <c r="Q49" s="35"/>
      <c r="R49" s="35"/>
      <c r="S49" s="35"/>
      <c r="V49" s="2" t="s">
        <v>58</v>
      </c>
      <c r="W49" s="54">
        <v>31</v>
      </c>
      <c r="X49" s="54">
        <v>32</v>
      </c>
      <c r="Y49" s="171">
        <v>34</v>
      </c>
      <c r="Z49" s="54">
        <v>0</v>
      </c>
      <c r="AA49" s="43">
        <v>97</v>
      </c>
      <c r="AB49" s="50"/>
      <c r="AC49" s="39"/>
      <c r="AD49" s="39"/>
      <c r="AG49" s="2" t="s">
        <v>123</v>
      </c>
      <c r="AH49" s="43">
        <v>21</v>
      </c>
      <c r="AI49" s="43">
        <v>27</v>
      </c>
      <c r="AJ49" s="43">
        <v>28</v>
      </c>
      <c r="AK49" s="43">
        <v>22</v>
      </c>
      <c r="AL49" s="43">
        <v>98</v>
      </c>
      <c r="AM49" s="50"/>
      <c r="AN49" s="39"/>
      <c r="AO49" s="39"/>
    </row>
    <row r="50" spans="1:41" ht="16.5" thickBot="1" thickTop="1">
      <c r="A50" s="2"/>
      <c r="B50" s="135">
        <v>92</v>
      </c>
      <c r="C50" s="135">
        <v>95</v>
      </c>
      <c r="D50" s="135">
        <v>91</v>
      </c>
      <c r="E50" s="135">
        <v>102</v>
      </c>
      <c r="F50" s="129">
        <v>380</v>
      </c>
      <c r="G50" s="50"/>
      <c r="H50" s="39"/>
      <c r="I50" s="39"/>
      <c r="K50" s="2"/>
      <c r="L50" s="135">
        <f>SUM(L46:L49)-MAX(L46:L49)</f>
        <v>82</v>
      </c>
      <c r="M50" s="135">
        <f>SUM(M46:M49)-MAX(M46:M49)</f>
        <v>72</v>
      </c>
      <c r="N50" s="135">
        <f>SUM(N46:N49)-MAX(N46:N49)</f>
        <v>78</v>
      </c>
      <c r="O50" s="135">
        <f>SUM(O46:O49)-MAX(O46:O49)</f>
        <v>79</v>
      </c>
      <c r="P50" s="129">
        <f>SUM(L50:O50)</f>
        <v>311</v>
      </c>
      <c r="Q50" s="35"/>
      <c r="R50" s="35"/>
      <c r="S50" s="35"/>
      <c r="V50" s="2"/>
      <c r="W50" s="135">
        <v>97</v>
      </c>
      <c r="X50" s="135">
        <v>94</v>
      </c>
      <c r="Y50" s="135">
        <v>93</v>
      </c>
      <c r="Z50" s="135">
        <v>0</v>
      </c>
      <c r="AA50" s="129">
        <v>284</v>
      </c>
      <c r="AB50" s="50"/>
      <c r="AC50" s="39"/>
      <c r="AD50" s="39"/>
      <c r="AG50" s="2"/>
      <c r="AH50" s="36">
        <v>82</v>
      </c>
      <c r="AI50" s="36">
        <v>80</v>
      </c>
      <c r="AJ50" s="36">
        <v>86</v>
      </c>
      <c r="AK50" s="36">
        <v>66</v>
      </c>
      <c r="AL50" s="129">
        <v>314</v>
      </c>
      <c r="AM50" s="50"/>
      <c r="AN50" s="39"/>
      <c r="AO50" s="39"/>
    </row>
    <row r="51" spans="2:26" ht="15.75" thickTop="1">
      <c r="B51" s="142"/>
      <c r="C51" s="142"/>
      <c r="D51" s="142"/>
      <c r="E51" s="142"/>
      <c r="L51" s="142"/>
      <c r="M51" s="142"/>
      <c r="N51" s="142"/>
      <c r="O51" s="142"/>
      <c r="W51" s="142"/>
      <c r="X51" s="142"/>
      <c r="Y51" s="142"/>
      <c r="Z51" s="142"/>
    </row>
    <row r="52" spans="2:26" ht="15">
      <c r="B52" s="142"/>
      <c r="C52" s="142"/>
      <c r="D52" s="142"/>
      <c r="E52" s="142"/>
      <c r="L52" s="142"/>
      <c r="M52" s="142"/>
      <c r="N52" s="142"/>
      <c r="O52" s="142"/>
      <c r="W52" s="142"/>
      <c r="X52" s="142"/>
      <c r="Y52" s="142"/>
      <c r="Z52" s="142"/>
    </row>
    <row r="53" spans="1:41" ht="15">
      <c r="A53" s="2" t="s">
        <v>54</v>
      </c>
      <c r="B53" s="143">
        <v>1</v>
      </c>
      <c r="C53" s="143">
        <v>2</v>
      </c>
      <c r="D53" s="143">
        <v>3</v>
      </c>
      <c r="E53" s="143">
        <v>4</v>
      </c>
      <c r="F53" s="35" t="s">
        <v>8</v>
      </c>
      <c r="G53" s="35" t="s">
        <v>9</v>
      </c>
      <c r="H53" s="35"/>
      <c r="I53" s="35"/>
      <c r="K53" s="2" t="s">
        <v>22</v>
      </c>
      <c r="L53" s="143">
        <v>1</v>
      </c>
      <c r="M53" s="143">
        <v>2</v>
      </c>
      <c r="N53" s="143">
        <v>3</v>
      </c>
      <c r="O53" s="143">
        <v>4</v>
      </c>
      <c r="P53" s="35" t="s">
        <v>8</v>
      </c>
      <c r="Q53" s="35" t="s">
        <v>9</v>
      </c>
      <c r="R53" s="35"/>
      <c r="S53" s="35"/>
      <c r="V53" s="2" t="s">
        <v>153</v>
      </c>
      <c r="W53" s="143">
        <v>1</v>
      </c>
      <c r="X53" s="143">
        <v>2</v>
      </c>
      <c r="Y53" s="143">
        <v>3</v>
      </c>
      <c r="Z53" s="143">
        <v>4</v>
      </c>
      <c r="AA53" s="35" t="s">
        <v>8</v>
      </c>
      <c r="AB53" s="35" t="s">
        <v>9</v>
      </c>
      <c r="AC53" s="35"/>
      <c r="AD53" s="35"/>
      <c r="AG53" s="2" t="s">
        <v>22</v>
      </c>
      <c r="AH53" s="37">
        <v>1</v>
      </c>
      <c r="AI53" s="37">
        <v>2</v>
      </c>
      <c r="AJ53" s="37">
        <v>3</v>
      </c>
      <c r="AK53" s="37">
        <v>4</v>
      </c>
      <c r="AL53" s="35" t="s">
        <v>8</v>
      </c>
      <c r="AM53" s="35" t="s">
        <v>9</v>
      </c>
      <c r="AN53" s="35"/>
      <c r="AO53" s="35"/>
    </row>
    <row r="54" spans="1:41" ht="15">
      <c r="A54" s="2" t="s">
        <v>107</v>
      </c>
      <c r="B54" s="12">
        <v>33</v>
      </c>
      <c r="C54" s="12">
        <v>35</v>
      </c>
      <c r="D54" s="12">
        <v>36</v>
      </c>
      <c r="E54" s="12">
        <v>38</v>
      </c>
      <c r="F54" s="43">
        <v>142</v>
      </c>
      <c r="G54" s="39">
        <v>4</v>
      </c>
      <c r="H54" s="39" t="s">
        <v>28</v>
      </c>
      <c r="I54" s="39">
        <v>12</v>
      </c>
      <c r="K54" s="214" t="s">
        <v>88</v>
      </c>
      <c r="L54" s="54">
        <v>24</v>
      </c>
      <c r="M54" s="54">
        <v>22</v>
      </c>
      <c r="N54" s="54">
        <v>31</v>
      </c>
      <c r="O54" s="54">
        <v>34</v>
      </c>
      <c r="P54" s="43">
        <f>SUM(L54:O54)</f>
        <v>111</v>
      </c>
      <c r="Q54" s="37">
        <v>4</v>
      </c>
      <c r="R54" s="35" t="s">
        <v>28</v>
      </c>
      <c r="S54" s="37">
        <v>12</v>
      </c>
      <c r="V54" s="2" t="s">
        <v>79</v>
      </c>
      <c r="W54" s="171">
        <v>38</v>
      </c>
      <c r="X54" s="54">
        <v>35</v>
      </c>
      <c r="Y54" s="171">
        <v>36</v>
      </c>
      <c r="Z54" s="54">
        <v>0</v>
      </c>
      <c r="AA54" s="43">
        <v>109</v>
      </c>
      <c r="AB54" s="39">
        <v>4</v>
      </c>
      <c r="AC54" s="39" t="s">
        <v>28</v>
      </c>
      <c r="AD54" s="39">
        <v>12</v>
      </c>
      <c r="AG54" s="2" t="s">
        <v>128</v>
      </c>
      <c r="AH54" s="43">
        <v>26</v>
      </c>
      <c r="AI54" s="169">
        <v>30</v>
      </c>
      <c r="AJ54" s="43">
        <v>29</v>
      </c>
      <c r="AK54" s="169">
        <v>28</v>
      </c>
      <c r="AL54" s="43">
        <v>113</v>
      </c>
      <c r="AM54" s="39">
        <v>4</v>
      </c>
      <c r="AN54" s="39" t="s">
        <v>28</v>
      </c>
      <c r="AO54" s="39">
        <v>12</v>
      </c>
    </row>
    <row r="55" spans="1:41" ht="15">
      <c r="A55" s="2" t="s">
        <v>132</v>
      </c>
      <c r="B55" s="12">
        <v>36</v>
      </c>
      <c r="C55" s="12">
        <v>35</v>
      </c>
      <c r="D55" s="12">
        <v>36</v>
      </c>
      <c r="E55" s="12">
        <v>37</v>
      </c>
      <c r="F55" s="43">
        <v>144</v>
      </c>
      <c r="G55" s="39"/>
      <c r="H55" s="39"/>
      <c r="I55" s="39"/>
      <c r="K55" s="214" t="s">
        <v>105</v>
      </c>
      <c r="L55" s="54">
        <v>33</v>
      </c>
      <c r="M55" s="54">
        <v>27</v>
      </c>
      <c r="N55" s="54">
        <v>27</v>
      </c>
      <c r="O55" s="54">
        <v>28</v>
      </c>
      <c r="P55" s="43">
        <f>SUM(L55:O55)</f>
        <v>115</v>
      </c>
      <c r="Q55" s="35"/>
      <c r="R55" s="35"/>
      <c r="S55" s="35"/>
      <c r="V55" s="2" t="s">
        <v>84</v>
      </c>
      <c r="W55" s="54">
        <v>33</v>
      </c>
      <c r="X55" s="171">
        <v>36</v>
      </c>
      <c r="Y55" s="54">
        <v>28</v>
      </c>
      <c r="Z55" s="54">
        <v>0</v>
      </c>
      <c r="AA55" s="43">
        <v>97</v>
      </c>
      <c r="AB55" s="39"/>
      <c r="AC55" s="39"/>
      <c r="AD55" s="39"/>
      <c r="AG55" s="2" t="s">
        <v>89</v>
      </c>
      <c r="AH55" s="43">
        <v>29</v>
      </c>
      <c r="AI55" s="43">
        <v>29</v>
      </c>
      <c r="AJ55" s="169">
        <v>30</v>
      </c>
      <c r="AK55" s="43">
        <v>25</v>
      </c>
      <c r="AL55" s="43">
        <v>113</v>
      </c>
      <c r="AM55" s="39"/>
      <c r="AN55" s="39"/>
      <c r="AO55" s="39"/>
    </row>
    <row r="56" spans="1:41" ht="15">
      <c r="A56" s="2" t="s">
        <v>108</v>
      </c>
      <c r="B56" s="227">
        <v>40</v>
      </c>
      <c r="C56" s="227">
        <v>41</v>
      </c>
      <c r="D56" s="227">
        <v>39</v>
      </c>
      <c r="E56" s="227">
        <v>38</v>
      </c>
      <c r="F56" s="43">
        <v>158</v>
      </c>
      <c r="G56" s="39"/>
      <c r="H56" s="39"/>
      <c r="I56" s="39"/>
      <c r="K56" s="214" t="s">
        <v>86</v>
      </c>
      <c r="L56" s="54">
        <v>22</v>
      </c>
      <c r="M56" s="54">
        <v>24</v>
      </c>
      <c r="N56" s="54">
        <v>23</v>
      </c>
      <c r="O56" s="54">
        <v>21</v>
      </c>
      <c r="P56" s="43">
        <f>SUM(L56:O56)</f>
        <v>90</v>
      </c>
      <c r="Q56" s="35"/>
      <c r="R56" s="35"/>
      <c r="S56" s="35"/>
      <c r="V56" s="2" t="s">
        <v>131</v>
      </c>
      <c r="W56" s="54">
        <v>31</v>
      </c>
      <c r="X56" s="54">
        <v>36</v>
      </c>
      <c r="Y56" s="54">
        <v>34</v>
      </c>
      <c r="Z56" s="54">
        <v>0</v>
      </c>
      <c r="AA56" s="43">
        <v>101</v>
      </c>
      <c r="AB56" s="39"/>
      <c r="AC56" s="39"/>
      <c r="AD56" s="39"/>
      <c r="AG56" s="2" t="s">
        <v>88</v>
      </c>
      <c r="AH56" s="169">
        <v>42</v>
      </c>
      <c r="AI56" s="43">
        <v>25</v>
      </c>
      <c r="AJ56" s="43">
        <v>24</v>
      </c>
      <c r="AK56" s="43">
        <v>22</v>
      </c>
      <c r="AL56" s="43">
        <v>113</v>
      </c>
      <c r="AM56" s="39"/>
      <c r="AN56" s="39"/>
      <c r="AO56" s="39"/>
    </row>
    <row r="57" spans="1:41" ht="15.75" thickBot="1">
      <c r="A57" s="2" t="s">
        <v>90</v>
      </c>
      <c r="B57" s="12">
        <v>26</v>
      </c>
      <c r="C57" s="12">
        <v>32</v>
      </c>
      <c r="D57" s="12">
        <v>32</v>
      </c>
      <c r="E57" s="12">
        <v>31</v>
      </c>
      <c r="F57" s="43">
        <v>121</v>
      </c>
      <c r="G57" s="39"/>
      <c r="H57" s="39"/>
      <c r="I57" s="39"/>
      <c r="K57" s="2"/>
      <c r="L57" s="54"/>
      <c r="M57" s="54"/>
      <c r="N57" s="54"/>
      <c r="O57" s="54"/>
      <c r="P57" s="43"/>
      <c r="Q57" s="35"/>
      <c r="R57" s="35"/>
      <c r="S57" s="35"/>
      <c r="V57" s="2" t="s">
        <v>112</v>
      </c>
      <c r="W57" s="54">
        <v>36</v>
      </c>
      <c r="X57" s="54">
        <v>36</v>
      </c>
      <c r="Y57" s="54">
        <v>31</v>
      </c>
      <c r="Z57" s="54">
        <v>0</v>
      </c>
      <c r="AA57" s="43">
        <v>103</v>
      </c>
      <c r="AB57" s="39"/>
      <c r="AC57" s="39"/>
      <c r="AD57" s="39"/>
      <c r="AG57" s="2" t="s">
        <v>86</v>
      </c>
      <c r="AH57" s="43">
        <v>34</v>
      </c>
      <c r="AI57" s="43">
        <v>23</v>
      </c>
      <c r="AJ57" s="43">
        <v>30</v>
      </c>
      <c r="AK57" s="43">
        <v>23</v>
      </c>
      <c r="AL57" s="43">
        <v>110</v>
      </c>
      <c r="AM57" s="39"/>
      <c r="AN57" s="39"/>
      <c r="AO57" s="39"/>
    </row>
    <row r="58" spans="1:41" ht="16.5" thickBot="1" thickTop="1">
      <c r="A58" s="2"/>
      <c r="B58" s="135">
        <v>95</v>
      </c>
      <c r="C58" s="135">
        <v>102</v>
      </c>
      <c r="D58" s="135">
        <v>104</v>
      </c>
      <c r="E58" s="135">
        <v>106</v>
      </c>
      <c r="F58" s="129">
        <v>407</v>
      </c>
      <c r="G58" s="39"/>
      <c r="H58" s="39"/>
      <c r="I58" s="39"/>
      <c r="K58" s="2"/>
      <c r="L58" s="54">
        <f>SUM(L54:L57)</f>
        <v>79</v>
      </c>
      <c r="M58" s="54">
        <f>SUM(M54:M57)</f>
        <v>73</v>
      </c>
      <c r="N58" s="54">
        <f>SUM(N54:N57)</f>
        <v>81</v>
      </c>
      <c r="O58" s="54">
        <f>SUM(O54:O57)</f>
        <v>83</v>
      </c>
      <c r="P58" s="129">
        <f>SUM(L58:O58)</f>
        <v>316</v>
      </c>
      <c r="Q58" s="35"/>
      <c r="R58" s="35"/>
      <c r="S58" s="35"/>
      <c r="V58" s="2"/>
      <c r="W58" s="135">
        <v>100</v>
      </c>
      <c r="X58" s="135">
        <v>107</v>
      </c>
      <c r="Y58" s="135">
        <v>93</v>
      </c>
      <c r="Z58" s="135">
        <v>0</v>
      </c>
      <c r="AA58" s="129">
        <v>300</v>
      </c>
      <c r="AB58" s="39"/>
      <c r="AC58" s="39"/>
      <c r="AD58" s="39"/>
      <c r="AG58" s="2"/>
      <c r="AH58" s="36">
        <v>89</v>
      </c>
      <c r="AI58" s="36">
        <v>77</v>
      </c>
      <c r="AJ58" s="36">
        <v>83</v>
      </c>
      <c r="AK58" s="36">
        <v>70</v>
      </c>
      <c r="AL58" s="129">
        <v>319</v>
      </c>
      <c r="AM58" s="39"/>
      <c r="AN58" s="39"/>
      <c r="AO58" s="39"/>
    </row>
    <row r="59" spans="1:26" ht="15.75" thickTop="1">
      <c r="A59" s="224"/>
      <c r="B59" s="224"/>
      <c r="C59" s="224"/>
      <c r="D59" s="224"/>
      <c r="E59" s="224"/>
      <c r="F59" s="224"/>
      <c r="G59" s="224"/>
      <c r="H59" s="224"/>
      <c r="I59" s="224"/>
      <c r="L59" s="142"/>
      <c r="M59" s="142"/>
      <c r="N59" s="142"/>
      <c r="O59" s="142"/>
      <c r="W59" s="142"/>
      <c r="X59" s="142"/>
      <c r="Y59" s="142"/>
      <c r="Z59" s="142"/>
    </row>
    <row r="60" spans="1:26" ht="15">
      <c r="A60" s="224"/>
      <c r="B60" s="224"/>
      <c r="C60" s="224"/>
      <c r="D60" s="224"/>
      <c r="E60" s="224"/>
      <c r="F60" s="224"/>
      <c r="G60" s="224"/>
      <c r="H60" s="224"/>
      <c r="I60" s="224"/>
      <c r="L60" s="142"/>
      <c r="M60" s="142"/>
      <c r="N60" s="142"/>
      <c r="O60" s="142"/>
      <c r="W60" s="142"/>
      <c r="X60" s="142"/>
      <c r="Y60" s="142"/>
      <c r="Z60" s="142"/>
    </row>
    <row r="61" spans="1:41" ht="15">
      <c r="A61" s="2" t="s">
        <v>22</v>
      </c>
      <c r="B61" s="143">
        <v>1</v>
      </c>
      <c r="C61" s="143">
        <v>2</v>
      </c>
      <c r="D61" s="143">
        <v>3</v>
      </c>
      <c r="E61" s="143">
        <v>4</v>
      </c>
      <c r="F61" s="35" t="s">
        <v>8</v>
      </c>
      <c r="G61" s="35" t="s">
        <v>9</v>
      </c>
      <c r="H61" s="35"/>
      <c r="I61" s="35"/>
      <c r="K61" s="2" t="s">
        <v>153</v>
      </c>
      <c r="L61" s="143">
        <v>1</v>
      </c>
      <c r="M61" s="143">
        <v>2</v>
      </c>
      <c r="N61" s="143">
        <v>3</v>
      </c>
      <c r="O61" s="143">
        <v>4</v>
      </c>
      <c r="P61" s="35" t="s">
        <v>8</v>
      </c>
      <c r="Q61" s="35" t="s">
        <v>9</v>
      </c>
      <c r="R61" s="35"/>
      <c r="S61" s="35"/>
      <c r="V61" s="2" t="s">
        <v>22</v>
      </c>
      <c r="W61" s="143">
        <v>1</v>
      </c>
      <c r="X61" s="143">
        <v>2</v>
      </c>
      <c r="Y61" s="143">
        <v>3</v>
      </c>
      <c r="Z61" s="143">
        <v>4</v>
      </c>
      <c r="AA61" s="35" t="s">
        <v>8</v>
      </c>
      <c r="AB61" s="35" t="s">
        <v>9</v>
      </c>
      <c r="AC61" s="35"/>
      <c r="AD61" s="35"/>
      <c r="AG61" s="2" t="s">
        <v>17</v>
      </c>
      <c r="AH61" s="37">
        <v>1</v>
      </c>
      <c r="AI61" s="37">
        <v>2</v>
      </c>
      <c r="AJ61" s="37">
        <v>3</v>
      </c>
      <c r="AK61" s="37">
        <v>4</v>
      </c>
      <c r="AL61" s="35" t="s">
        <v>8</v>
      </c>
      <c r="AM61" s="35" t="s">
        <v>9</v>
      </c>
      <c r="AN61" s="35"/>
      <c r="AO61" s="35"/>
    </row>
    <row r="62" spans="1:41" ht="15">
      <c r="A62" s="2" t="s">
        <v>88</v>
      </c>
      <c r="B62" s="12">
        <v>33</v>
      </c>
      <c r="C62" s="12">
        <v>39</v>
      </c>
      <c r="D62" s="12">
        <v>27</v>
      </c>
      <c r="E62" s="12">
        <v>41</v>
      </c>
      <c r="F62" s="43">
        <v>140</v>
      </c>
      <c r="G62" s="37">
        <v>2</v>
      </c>
      <c r="H62" s="35" t="s">
        <v>28</v>
      </c>
      <c r="I62" s="37">
        <v>14</v>
      </c>
      <c r="K62" s="214" t="s">
        <v>79</v>
      </c>
      <c r="L62" s="54">
        <v>34</v>
      </c>
      <c r="M62" s="54">
        <v>27</v>
      </c>
      <c r="N62" s="54">
        <v>26</v>
      </c>
      <c r="O62" s="54">
        <v>27</v>
      </c>
      <c r="P62" s="43">
        <f>SUM(L62:O62)</f>
        <v>114</v>
      </c>
      <c r="Q62" s="39">
        <v>2</v>
      </c>
      <c r="R62" s="39" t="s">
        <v>28</v>
      </c>
      <c r="S62" s="39">
        <v>14</v>
      </c>
      <c r="V62" s="2" t="s">
        <v>89</v>
      </c>
      <c r="W62" s="171">
        <v>38</v>
      </c>
      <c r="X62" s="171">
        <v>39</v>
      </c>
      <c r="Y62" s="54">
        <v>35</v>
      </c>
      <c r="Z62" s="54">
        <v>0</v>
      </c>
      <c r="AA62" s="43">
        <v>112</v>
      </c>
      <c r="AB62" s="37">
        <v>2</v>
      </c>
      <c r="AC62" s="35" t="s">
        <v>28</v>
      </c>
      <c r="AD62" s="37">
        <v>14</v>
      </c>
      <c r="AG62" s="2" t="s">
        <v>79</v>
      </c>
      <c r="AH62" s="43">
        <v>21</v>
      </c>
      <c r="AI62" s="43">
        <v>28</v>
      </c>
      <c r="AJ62" s="43">
        <v>27</v>
      </c>
      <c r="AK62" s="43">
        <v>28</v>
      </c>
      <c r="AL62" s="43">
        <v>104</v>
      </c>
      <c r="AM62" s="37">
        <v>2</v>
      </c>
      <c r="AN62" s="35" t="s">
        <v>28</v>
      </c>
      <c r="AO62" s="37">
        <v>14</v>
      </c>
    </row>
    <row r="63" spans="1:41" ht="15">
      <c r="A63" s="2" t="s">
        <v>105</v>
      </c>
      <c r="B63" s="12">
        <v>37</v>
      </c>
      <c r="C63" s="12">
        <v>37</v>
      </c>
      <c r="D63" s="12">
        <v>43</v>
      </c>
      <c r="E63" s="12">
        <v>38</v>
      </c>
      <c r="F63" s="43">
        <v>155</v>
      </c>
      <c r="G63" s="35"/>
      <c r="H63" s="35"/>
      <c r="I63" s="35"/>
      <c r="K63" s="214" t="s">
        <v>84</v>
      </c>
      <c r="L63" s="54">
        <v>21</v>
      </c>
      <c r="M63" s="54">
        <v>28</v>
      </c>
      <c r="N63" s="54">
        <v>28</v>
      </c>
      <c r="O63" s="54">
        <v>25</v>
      </c>
      <c r="P63" s="43">
        <f>SUM(L63:O63)</f>
        <v>102</v>
      </c>
      <c r="Q63" s="39"/>
      <c r="R63" s="39"/>
      <c r="S63" s="39"/>
      <c r="V63" s="2" t="s">
        <v>105</v>
      </c>
      <c r="W63" s="54">
        <v>38</v>
      </c>
      <c r="X63" s="54">
        <v>34</v>
      </c>
      <c r="Y63" s="54">
        <v>34</v>
      </c>
      <c r="Z63" s="54">
        <v>0</v>
      </c>
      <c r="AA63" s="43">
        <v>106</v>
      </c>
      <c r="AB63" s="35"/>
      <c r="AC63" s="35"/>
      <c r="AD63" s="35"/>
      <c r="AG63" s="2" t="s">
        <v>84</v>
      </c>
      <c r="AH63" s="43">
        <v>26</v>
      </c>
      <c r="AI63" s="43">
        <v>30</v>
      </c>
      <c r="AJ63" s="43">
        <v>30</v>
      </c>
      <c r="AK63" s="43">
        <v>23</v>
      </c>
      <c r="AL63" s="43">
        <v>109</v>
      </c>
      <c r="AM63" s="35"/>
      <c r="AN63" s="35"/>
      <c r="AO63" s="35"/>
    </row>
    <row r="64" spans="1:41" ht="15">
      <c r="A64" s="2" t="s">
        <v>126</v>
      </c>
      <c r="B64" s="12">
        <v>36</v>
      </c>
      <c r="C64" s="12">
        <v>36</v>
      </c>
      <c r="D64" s="12">
        <v>36</v>
      </c>
      <c r="E64" s="12">
        <v>34</v>
      </c>
      <c r="F64" s="43">
        <v>142</v>
      </c>
      <c r="G64" s="35"/>
      <c r="H64" s="35"/>
      <c r="I64" s="35"/>
      <c r="K64" s="214" t="s">
        <v>131</v>
      </c>
      <c r="L64" s="54">
        <v>28</v>
      </c>
      <c r="M64" s="54">
        <v>25</v>
      </c>
      <c r="N64" s="169">
        <v>30</v>
      </c>
      <c r="O64" s="54">
        <v>24</v>
      </c>
      <c r="P64" s="43">
        <f>SUM(L64:O64)</f>
        <v>107</v>
      </c>
      <c r="Q64" s="39"/>
      <c r="R64" s="39"/>
      <c r="S64" s="39"/>
      <c r="V64" s="2" t="s">
        <v>88</v>
      </c>
      <c r="W64" s="54">
        <v>34</v>
      </c>
      <c r="X64" s="54">
        <v>34</v>
      </c>
      <c r="Y64" s="54">
        <v>36</v>
      </c>
      <c r="Z64" s="54">
        <v>0</v>
      </c>
      <c r="AA64" s="43">
        <v>104</v>
      </c>
      <c r="AB64" s="35"/>
      <c r="AC64" s="35"/>
      <c r="AD64" s="35"/>
      <c r="AG64" s="2" t="s">
        <v>131</v>
      </c>
      <c r="AH64" s="43">
        <v>33</v>
      </c>
      <c r="AI64" s="169">
        <v>33</v>
      </c>
      <c r="AJ64" s="43">
        <v>25</v>
      </c>
      <c r="AK64" s="43">
        <v>24</v>
      </c>
      <c r="AL64" s="43">
        <v>118</v>
      </c>
      <c r="AM64" s="35"/>
      <c r="AN64" s="35"/>
      <c r="AO64" s="35"/>
    </row>
    <row r="65" spans="1:41" ht="15.75" thickBot="1">
      <c r="A65" s="2">
        <v>0</v>
      </c>
      <c r="B65" s="227">
        <v>126</v>
      </c>
      <c r="C65" s="227">
        <v>126</v>
      </c>
      <c r="D65" s="227">
        <v>126</v>
      </c>
      <c r="E65" s="227">
        <v>126</v>
      </c>
      <c r="F65" s="43">
        <v>504</v>
      </c>
      <c r="G65" s="35"/>
      <c r="H65" s="35"/>
      <c r="I65" s="35"/>
      <c r="K65" s="214" t="s">
        <v>112</v>
      </c>
      <c r="L65" s="169">
        <v>35</v>
      </c>
      <c r="M65" s="169">
        <v>32</v>
      </c>
      <c r="N65" s="54">
        <v>25</v>
      </c>
      <c r="O65" s="169">
        <v>39</v>
      </c>
      <c r="P65" s="43">
        <f>SUM(L65:O65)</f>
        <v>131</v>
      </c>
      <c r="Q65" s="39"/>
      <c r="R65" s="39"/>
      <c r="S65" s="39"/>
      <c r="V65" s="2" t="s">
        <v>126</v>
      </c>
      <c r="W65" s="54">
        <v>41</v>
      </c>
      <c r="X65" s="54">
        <v>31</v>
      </c>
      <c r="Y65" s="171">
        <v>39</v>
      </c>
      <c r="Z65" s="54">
        <v>0</v>
      </c>
      <c r="AA65" s="43">
        <v>111</v>
      </c>
      <c r="AB65" s="35"/>
      <c r="AC65" s="35"/>
      <c r="AD65" s="35"/>
      <c r="AG65" s="2" t="s">
        <v>112</v>
      </c>
      <c r="AH65" s="169">
        <v>37</v>
      </c>
      <c r="AI65" s="43">
        <v>25</v>
      </c>
      <c r="AJ65" s="169">
        <v>33</v>
      </c>
      <c r="AK65" s="169">
        <v>31</v>
      </c>
      <c r="AL65" s="43">
        <v>126</v>
      </c>
      <c r="AM65" s="35"/>
      <c r="AN65" s="35"/>
      <c r="AO65" s="35"/>
    </row>
    <row r="66" spans="1:41" ht="16.5" thickBot="1" thickTop="1">
      <c r="A66" s="2"/>
      <c r="B66" s="135">
        <v>106</v>
      </c>
      <c r="C66" s="135">
        <v>112</v>
      </c>
      <c r="D66" s="135">
        <v>106</v>
      </c>
      <c r="E66" s="135">
        <v>113</v>
      </c>
      <c r="F66" s="129">
        <v>437</v>
      </c>
      <c r="G66" s="35"/>
      <c r="H66" s="35"/>
      <c r="I66" s="35"/>
      <c r="K66" s="2"/>
      <c r="L66" s="135">
        <f>SUM(L62:L65)-MAX(L62:L65)</f>
        <v>83</v>
      </c>
      <c r="M66" s="135">
        <f>SUM(M62:M65)-MAX(M62:M65)</f>
        <v>80</v>
      </c>
      <c r="N66" s="135">
        <f>SUM(N62:N65)-MAX(N62:N65)</f>
        <v>79</v>
      </c>
      <c r="O66" s="135">
        <f>SUM(O62:O65)-MAX(O62:O65)</f>
        <v>76</v>
      </c>
      <c r="P66" s="129">
        <f>SUM(L66:O66)</f>
        <v>318</v>
      </c>
      <c r="Q66" s="39"/>
      <c r="R66" s="39"/>
      <c r="S66" s="39"/>
      <c r="V66" s="2"/>
      <c r="W66" s="135">
        <v>110</v>
      </c>
      <c r="X66" s="135">
        <v>99</v>
      </c>
      <c r="Y66" s="135">
        <v>105</v>
      </c>
      <c r="Z66" s="136">
        <v>0</v>
      </c>
      <c r="AA66" s="129">
        <v>314</v>
      </c>
      <c r="AB66" s="35"/>
      <c r="AC66" s="35"/>
      <c r="AD66" s="35"/>
      <c r="AG66" s="2"/>
      <c r="AH66" s="36">
        <v>80</v>
      </c>
      <c r="AI66" s="36">
        <v>83</v>
      </c>
      <c r="AJ66" s="36">
        <v>82</v>
      </c>
      <c r="AK66" s="38">
        <v>75</v>
      </c>
      <c r="AL66" s="129">
        <v>320</v>
      </c>
      <c r="AM66" s="35"/>
      <c r="AN66" s="35"/>
      <c r="AO66" s="35"/>
    </row>
    <row r="67" spans="12:26" ht="15.75" thickTop="1">
      <c r="L67" s="142"/>
      <c r="M67" s="142"/>
      <c r="N67" s="142"/>
      <c r="O67" s="142"/>
      <c r="W67" s="142"/>
      <c r="X67" s="142"/>
      <c r="Y67" s="142"/>
      <c r="Z67" s="142"/>
    </row>
    <row r="68" spans="12:26" ht="15">
      <c r="L68" s="142"/>
      <c r="M68" s="142"/>
      <c r="N68" s="142"/>
      <c r="O68" s="142"/>
      <c r="W68" s="142"/>
      <c r="X68" s="142"/>
      <c r="Y68" s="142"/>
      <c r="Z68" s="142"/>
    </row>
    <row r="69" spans="1:41" ht="15">
      <c r="A69" s="2" t="s">
        <v>153</v>
      </c>
      <c r="B69" s="143">
        <v>1</v>
      </c>
      <c r="C69" s="143">
        <v>2</v>
      </c>
      <c r="D69" s="143">
        <v>3</v>
      </c>
      <c r="E69" s="143">
        <v>4</v>
      </c>
      <c r="F69" s="35" t="s">
        <v>8</v>
      </c>
      <c r="G69" s="35" t="s">
        <v>9</v>
      </c>
      <c r="H69" s="35"/>
      <c r="I69" s="35"/>
      <c r="K69" s="2" t="s">
        <v>54</v>
      </c>
      <c r="L69" s="143">
        <v>1</v>
      </c>
      <c r="M69" s="143">
        <v>2</v>
      </c>
      <c r="N69" s="143">
        <v>3</v>
      </c>
      <c r="O69" s="143">
        <v>4</v>
      </c>
      <c r="P69" s="35" t="s">
        <v>8</v>
      </c>
      <c r="Q69" s="35" t="s">
        <v>9</v>
      </c>
      <c r="R69" s="35"/>
      <c r="S69" s="35"/>
      <c r="V69" s="2" t="s">
        <v>54</v>
      </c>
      <c r="W69" s="143">
        <v>1</v>
      </c>
      <c r="X69" s="143">
        <v>2</v>
      </c>
      <c r="Y69" s="143">
        <v>3</v>
      </c>
      <c r="Z69" s="143">
        <v>4</v>
      </c>
      <c r="AA69" s="35" t="s">
        <v>8</v>
      </c>
      <c r="AB69" s="35" t="s">
        <v>9</v>
      </c>
      <c r="AC69" s="35"/>
      <c r="AD69" s="35"/>
      <c r="AG69" s="2" t="s">
        <v>54</v>
      </c>
      <c r="AH69" s="37">
        <v>1</v>
      </c>
      <c r="AI69" s="37">
        <v>2</v>
      </c>
      <c r="AJ69" s="37">
        <v>3</v>
      </c>
      <c r="AK69" s="37">
        <v>4</v>
      </c>
      <c r="AL69" s="35" t="s">
        <v>8</v>
      </c>
      <c r="AM69" s="35" t="s">
        <v>9</v>
      </c>
      <c r="AN69" s="35"/>
      <c r="AO69" s="35"/>
    </row>
    <row r="70" spans="1:41" ht="15">
      <c r="A70" s="225">
        <v>0</v>
      </c>
      <c r="B70" s="12">
        <v>126</v>
      </c>
      <c r="C70" s="12">
        <v>126</v>
      </c>
      <c r="D70" s="12">
        <v>126</v>
      </c>
      <c r="E70" s="12">
        <v>126</v>
      </c>
      <c r="F70" s="43">
        <v>504</v>
      </c>
      <c r="G70" s="39">
        <v>0</v>
      </c>
      <c r="H70" s="39" t="s">
        <v>28</v>
      </c>
      <c r="I70" s="39">
        <v>16</v>
      </c>
      <c r="K70" s="214" t="s">
        <v>108</v>
      </c>
      <c r="L70" s="54">
        <v>31</v>
      </c>
      <c r="M70" s="169">
        <v>32</v>
      </c>
      <c r="N70" s="54">
        <v>26</v>
      </c>
      <c r="O70" s="54">
        <v>29</v>
      </c>
      <c r="P70" s="43">
        <f>SUM(L70:O70)</f>
        <v>118</v>
      </c>
      <c r="Q70" s="39">
        <v>0</v>
      </c>
      <c r="R70" s="39" t="s">
        <v>28</v>
      </c>
      <c r="S70" s="39">
        <v>16</v>
      </c>
      <c r="V70" s="2" t="s">
        <v>132</v>
      </c>
      <c r="W70" s="54">
        <v>30</v>
      </c>
      <c r="X70" s="171">
        <v>43</v>
      </c>
      <c r="Y70" s="171">
        <v>40</v>
      </c>
      <c r="Z70" s="54">
        <v>0</v>
      </c>
      <c r="AA70" s="43">
        <v>113</v>
      </c>
      <c r="AB70" s="39">
        <v>0</v>
      </c>
      <c r="AC70" s="39" t="s">
        <v>28</v>
      </c>
      <c r="AD70" s="39">
        <v>0</v>
      </c>
      <c r="AG70" s="2" t="s">
        <v>132</v>
      </c>
      <c r="AH70" s="43">
        <v>24</v>
      </c>
      <c r="AI70" s="43">
        <v>33</v>
      </c>
      <c r="AJ70" s="43">
        <v>30</v>
      </c>
      <c r="AK70" s="169">
        <v>32</v>
      </c>
      <c r="AL70" s="43">
        <v>119</v>
      </c>
      <c r="AM70" s="39">
        <v>0</v>
      </c>
      <c r="AN70" s="39" t="s">
        <v>28</v>
      </c>
      <c r="AO70" s="39">
        <v>16</v>
      </c>
    </row>
    <row r="71" spans="1:41" ht="15">
      <c r="A71" s="225">
        <v>0</v>
      </c>
      <c r="B71" s="12">
        <v>126</v>
      </c>
      <c r="C71" s="12">
        <v>126</v>
      </c>
      <c r="D71" s="12">
        <v>126</v>
      </c>
      <c r="E71" s="12">
        <v>126</v>
      </c>
      <c r="F71" s="43">
        <v>504</v>
      </c>
      <c r="G71" s="39"/>
      <c r="H71" s="39"/>
      <c r="I71" s="39"/>
      <c r="K71" s="214" t="s">
        <v>90</v>
      </c>
      <c r="L71" s="54">
        <v>24</v>
      </c>
      <c r="M71" s="54">
        <v>26</v>
      </c>
      <c r="N71" s="169">
        <v>29</v>
      </c>
      <c r="O71" s="169">
        <v>29</v>
      </c>
      <c r="P71" s="43">
        <f>SUM(L71:O71)</f>
        <v>108</v>
      </c>
      <c r="Q71" s="39"/>
      <c r="R71" s="39"/>
      <c r="S71" s="39"/>
      <c r="V71" s="2" t="s">
        <v>107</v>
      </c>
      <c r="W71" s="171">
        <v>40</v>
      </c>
      <c r="X71" s="54">
        <v>40</v>
      </c>
      <c r="Y71" s="54">
        <v>38</v>
      </c>
      <c r="Z71" s="54">
        <v>0</v>
      </c>
      <c r="AA71" s="43">
        <v>118</v>
      </c>
      <c r="AB71" s="39"/>
      <c r="AC71" s="39"/>
      <c r="AD71" s="39"/>
      <c r="AG71" s="2" t="s">
        <v>107</v>
      </c>
      <c r="AH71" s="43">
        <v>31</v>
      </c>
      <c r="AI71" s="43">
        <v>27</v>
      </c>
      <c r="AJ71" s="169">
        <v>32</v>
      </c>
      <c r="AK71" s="43">
        <v>28</v>
      </c>
      <c r="AL71" s="43">
        <v>118</v>
      </c>
      <c r="AM71" s="39"/>
      <c r="AN71" s="39"/>
      <c r="AO71" s="39"/>
    </row>
    <row r="72" spans="1:41" ht="15">
      <c r="A72" s="225">
        <v>0</v>
      </c>
      <c r="B72" s="12">
        <v>126</v>
      </c>
      <c r="C72" s="12">
        <v>126</v>
      </c>
      <c r="D72" s="12">
        <v>126</v>
      </c>
      <c r="E72" s="12">
        <v>126</v>
      </c>
      <c r="F72" s="43">
        <v>504</v>
      </c>
      <c r="G72" s="39"/>
      <c r="H72" s="39"/>
      <c r="I72" s="39"/>
      <c r="K72" s="214" t="s">
        <v>132</v>
      </c>
      <c r="L72" s="169">
        <v>32</v>
      </c>
      <c r="M72" s="54">
        <v>25</v>
      </c>
      <c r="N72" s="54">
        <v>28</v>
      </c>
      <c r="O72" s="54">
        <v>28</v>
      </c>
      <c r="P72" s="43">
        <f>SUM(L72:O72)</f>
        <v>113</v>
      </c>
      <c r="Q72" s="39"/>
      <c r="R72" s="39"/>
      <c r="S72" s="39"/>
      <c r="V72" s="2" t="s">
        <v>90</v>
      </c>
      <c r="W72" s="54">
        <v>36</v>
      </c>
      <c r="X72" s="54">
        <v>34</v>
      </c>
      <c r="Y72" s="54">
        <v>36</v>
      </c>
      <c r="Z72" s="54">
        <v>0</v>
      </c>
      <c r="AA72" s="43">
        <v>106</v>
      </c>
      <c r="AB72" s="39"/>
      <c r="AC72" s="39"/>
      <c r="AD72" s="39"/>
      <c r="AG72" s="2" t="s">
        <v>108</v>
      </c>
      <c r="AH72" s="169">
        <v>31</v>
      </c>
      <c r="AI72" s="169">
        <v>34</v>
      </c>
      <c r="AJ72" s="43">
        <v>26</v>
      </c>
      <c r="AK72" s="43">
        <v>28</v>
      </c>
      <c r="AL72" s="43">
        <v>119</v>
      </c>
      <c r="AM72" s="39"/>
      <c r="AN72" s="39"/>
      <c r="AO72" s="39"/>
    </row>
    <row r="73" spans="1:41" ht="15.75" thickBot="1">
      <c r="A73" s="225">
        <v>0</v>
      </c>
      <c r="B73" s="227">
        <v>126</v>
      </c>
      <c r="C73" s="227">
        <v>126</v>
      </c>
      <c r="D73" s="227">
        <v>126</v>
      </c>
      <c r="E73" s="227">
        <v>126</v>
      </c>
      <c r="F73" s="43">
        <v>504</v>
      </c>
      <c r="G73" s="39"/>
      <c r="H73" s="39"/>
      <c r="I73" s="39"/>
      <c r="K73" s="214" t="s">
        <v>124</v>
      </c>
      <c r="L73" s="54">
        <v>30</v>
      </c>
      <c r="M73" s="54">
        <v>29</v>
      </c>
      <c r="N73" s="54">
        <v>29</v>
      </c>
      <c r="O73" s="54">
        <v>24</v>
      </c>
      <c r="P73" s="43">
        <f>SUM(L73:O73)</f>
        <v>112</v>
      </c>
      <c r="Q73" s="39"/>
      <c r="R73" s="39"/>
      <c r="S73" s="39"/>
      <c r="V73" s="2" t="s">
        <v>81</v>
      </c>
      <c r="W73" s="54">
        <v>35</v>
      </c>
      <c r="X73" s="54">
        <v>37</v>
      </c>
      <c r="Y73" s="54">
        <v>36</v>
      </c>
      <c r="Z73" s="54">
        <v>0</v>
      </c>
      <c r="AA73" s="43">
        <v>108</v>
      </c>
      <c r="AB73" s="39"/>
      <c r="AC73" s="39"/>
      <c r="AD73" s="39"/>
      <c r="AG73" s="2" t="s">
        <v>124</v>
      </c>
      <c r="AH73" s="43">
        <v>23</v>
      </c>
      <c r="AI73" s="43">
        <v>22</v>
      </c>
      <c r="AJ73" s="43">
        <v>28</v>
      </c>
      <c r="AK73" s="43">
        <v>25</v>
      </c>
      <c r="AL73" s="43">
        <v>98</v>
      </c>
      <c r="AM73" s="39"/>
      <c r="AN73" s="39"/>
      <c r="AO73" s="39"/>
    </row>
    <row r="74" spans="1:41" ht="16.5" thickBot="1" thickTop="1">
      <c r="A74" s="2"/>
      <c r="B74" s="12">
        <v>378</v>
      </c>
      <c r="C74" s="12">
        <v>378</v>
      </c>
      <c r="D74" s="12">
        <v>378</v>
      </c>
      <c r="E74" s="12">
        <v>378</v>
      </c>
      <c r="F74" s="168">
        <v>1512</v>
      </c>
      <c r="G74" s="39"/>
      <c r="H74" s="39"/>
      <c r="I74" s="39"/>
      <c r="K74" s="2"/>
      <c r="L74" s="135">
        <f>SUM(L70:L73)-MAX(L70:L73)</f>
        <v>85</v>
      </c>
      <c r="M74" s="135">
        <f>SUM(M70:M73)-MAX(M70:M73)</f>
        <v>80</v>
      </c>
      <c r="N74" s="135">
        <f>SUM(N70:N73)-MAX(N70:N73)</f>
        <v>83</v>
      </c>
      <c r="O74" s="135">
        <f>SUM(O70:O73)-MAX(O70:O73)</f>
        <v>81</v>
      </c>
      <c r="P74" s="129">
        <f>SUM(L74:O74)</f>
        <v>329</v>
      </c>
      <c r="Q74" s="39"/>
      <c r="R74" s="39"/>
      <c r="S74" s="39"/>
      <c r="V74" s="2"/>
      <c r="W74" s="36">
        <v>101</v>
      </c>
      <c r="X74" s="36">
        <v>111</v>
      </c>
      <c r="Y74" s="36">
        <v>110</v>
      </c>
      <c r="Z74" s="36">
        <v>0</v>
      </c>
      <c r="AA74" s="129">
        <v>322</v>
      </c>
      <c r="AB74" s="39"/>
      <c r="AC74" s="39"/>
      <c r="AD74" s="39"/>
      <c r="AG74" s="2"/>
      <c r="AH74" s="36">
        <v>78</v>
      </c>
      <c r="AI74" s="36">
        <v>82</v>
      </c>
      <c r="AJ74" s="36">
        <v>84</v>
      </c>
      <c r="AK74" s="36">
        <v>81</v>
      </c>
      <c r="AL74" s="129">
        <v>325</v>
      </c>
      <c r="AM74" s="39"/>
      <c r="AN74" s="39"/>
      <c r="AO74" s="39"/>
    </row>
    <row r="75" ht="15.75" thickTop="1"/>
    <row r="76" spans="10:18" ht="15">
      <c r="J76" s="2"/>
      <c r="K76" s="35"/>
      <c r="L76" s="35"/>
      <c r="M76" s="35"/>
      <c r="N76" s="35"/>
      <c r="O76" s="35"/>
      <c r="P76" s="35"/>
      <c r="Q76" s="35"/>
      <c r="R76" s="35"/>
    </row>
  </sheetData>
  <sheetProtection/>
  <conditionalFormatting sqref="W6:Y9 B62:E65 B54:E57 B46:E49 B38:E41 B30:E33 B22:E25 B14:E17 B6:E9 W14:Y17 W46:Y49 W38:Y41 W30:Y33 W22:Y25 L57:O57 W70:Y73 W62:Y65 W54:Y57 B70:E74">
    <cfRule type="cellIs" priority="64" dxfId="204" operator="lessThan" stopIfTrue="1">
      <formula>25</formula>
    </cfRule>
    <cfRule type="cellIs" priority="65" dxfId="202" operator="between" stopIfTrue="1">
      <formula>25</formula>
      <formula>29</formula>
    </cfRule>
    <cfRule type="cellIs" priority="66" dxfId="203" operator="between" stopIfTrue="1">
      <formula>30</formula>
      <formula>35</formula>
    </cfRule>
  </conditionalFormatting>
  <conditionalFormatting sqref="W58:Y58 B66:E66 B58:E58 B50:E50 B42:E42 B34:E34 B26:E26 B18:E18 B10:E10 W66:Y66 W50:Y50 W42:Y42 W34:Y34 W26:Y26 W18:Y18 W74:Y74 W10:Y10">
    <cfRule type="cellIs" priority="67" dxfId="209" operator="between" stopIfTrue="1">
      <formula>76</formula>
      <formula>89</formula>
    </cfRule>
    <cfRule type="cellIs" priority="68" dxfId="210" operator="between" stopIfTrue="1">
      <formula>90</formula>
      <formula>107</formula>
    </cfRule>
    <cfRule type="cellIs" priority="69" dxfId="211" operator="greaterThan" stopIfTrue="1">
      <formula>107</formula>
    </cfRule>
  </conditionalFormatting>
  <conditionalFormatting sqref="F6:F9 F62:F65 F54:F57 F46:F49 F38:F41 F30:F33 F22:F25 F14:F17 F70:F73">
    <cfRule type="cellIs" priority="90" dxfId="204" operator="lessThan" stopIfTrue="1">
      <formula>100</formula>
    </cfRule>
    <cfRule type="cellIs" priority="91" dxfId="202" operator="between" stopIfTrue="1">
      <formula>100</formula>
      <formula>119</formula>
    </cfRule>
    <cfRule type="cellIs" priority="92" dxfId="203" operator="between" stopIfTrue="1">
      <formula>120</formula>
      <formula>143</formula>
    </cfRule>
  </conditionalFormatting>
  <conditionalFormatting sqref="F74 F66 F58 F50 F42 F26 F18 F10">
    <cfRule type="cellIs" priority="93" dxfId="204" operator="lessThan" stopIfTrue="1">
      <formula>300</formula>
    </cfRule>
    <cfRule type="cellIs" priority="94" dxfId="202" operator="between" stopIfTrue="1">
      <formula>300</formula>
      <formula>359</formula>
    </cfRule>
    <cfRule type="cellIs" priority="95" dxfId="203" operator="between" stopIfTrue="1">
      <formula>360</formula>
      <formula>431</formula>
    </cfRule>
  </conditionalFormatting>
  <conditionalFormatting sqref="F34">
    <cfRule type="cellIs" priority="96" dxfId="204" operator="lessThan" stopIfTrue="1">
      <formula>300</formula>
    </cfRule>
    <cfRule type="cellIs" priority="97" dxfId="202" operator="between" stopIfTrue="1">
      <formula>300</formula>
      <formula>359</formula>
    </cfRule>
    <cfRule type="cellIs" priority="98" dxfId="203" operator="between" stopIfTrue="1">
      <formula>360</formula>
      <formula>432</formula>
    </cfRule>
  </conditionalFormatting>
  <conditionalFormatting sqref="Z54:Z57 Z46:Z49 Z38:Z41 Z30:Z33 Z22:Z25 Z6:Z9 Z70:Z73 Z62:Z65 AH70:AK73 AH62:AK65 AH54:AK57 AH46:AK49 AH38:AK41 AH30:AK33 AH14:AK17 AH22:AK25 AH6:AK9 Z14:Z17 L14:O17 L22:O25 L30:O33 L38:O41 L46:O49 L54:O56 L62:O65 L70:O73">
    <cfRule type="cellIs" priority="44" dxfId="204" operator="lessThan" stopIfTrue="1">
      <formula>20</formula>
    </cfRule>
    <cfRule type="cellIs" priority="45" dxfId="202" operator="between" stopIfTrue="1">
      <formula>20</formula>
      <formula>24</formula>
    </cfRule>
    <cfRule type="cellIs" priority="46" dxfId="203" operator="between" stopIfTrue="1">
      <formula>25</formula>
      <formula>29</formula>
    </cfRule>
  </conditionalFormatting>
  <conditionalFormatting sqref="AA74 AA66 AA58 AA50 AA42 AA34 AA26 AA10 AL74 AL66 AL58 AL50 AL42 AL34 AL18 AL26 AL10 AA18">
    <cfRule type="cellIs" priority="49" dxfId="202" operator="between" stopIfTrue="1">
      <formula>240</formula>
      <formula>299</formula>
    </cfRule>
    <cfRule type="cellIs" priority="50" dxfId="203" operator="between" stopIfTrue="1">
      <formula>300</formula>
      <formula>359</formula>
    </cfRule>
  </conditionalFormatting>
  <conditionalFormatting sqref="AL70:AL73 AL62:AL65 AL54:AL57 AL46:AL49 AL38:AL41 AL30:AL33 AL14:AL17 AL22:AL25 AL6:AL9">
    <cfRule type="cellIs" priority="26" dxfId="202" operator="between" stopIfTrue="1">
      <formula>80</formula>
      <formula>99</formula>
    </cfRule>
    <cfRule type="cellIs" priority="27" dxfId="203" operator="between" stopIfTrue="1">
      <formula>100</formula>
      <formula>119</formula>
    </cfRule>
  </conditionalFormatting>
  <conditionalFormatting sqref="AH74 AH66 AH58 AH50 AH42 AH34 AH18 AH26 AH10">
    <cfRule type="cellIs" priority="21" dxfId="209" operator="between" stopIfTrue="1">
      <formula>60</formula>
      <formula>74</formula>
    </cfRule>
    <cfRule type="cellIs" priority="22" dxfId="210" operator="between" stopIfTrue="1">
      <formula>75</formula>
      <formula>89</formula>
    </cfRule>
    <cfRule type="cellIs" priority="23" dxfId="211" operator="greaterThan" stopIfTrue="1">
      <formula>89</formula>
    </cfRule>
  </conditionalFormatting>
  <conditionalFormatting sqref="AA70:AA73 AA62:AA65 AA54:AA57 AA46:AA49 AA38:AA41 AA30:AA33 AA22:AA25 AA14:AA17 AA6:AA9">
    <cfRule type="cellIs" priority="61" dxfId="204" operator="lessThan" stopIfTrue="1">
      <formula>75</formula>
    </cfRule>
    <cfRule type="cellIs" priority="62" dxfId="202" operator="between" stopIfTrue="1">
      <formula>76</formula>
      <formula>89</formula>
    </cfRule>
    <cfRule type="cellIs" priority="63" dxfId="203" operator="between" stopIfTrue="1">
      <formula>90</formula>
      <formula>107</formula>
    </cfRule>
  </conditionalFormatting>
  <conditionalFormatting sqref="L6:O9">
    <cfRule type="cellIs" priority="70" dxfId="204" operator="lessThan" stopIfTrue="1">
      <formula>20</formula>
    </cfRule>
    <cfRule type="cellIs" priority="71" dxfId="202" operator="between" stopIfTrue="1">
      <formula>19</formula>
      <formula>24</formula>
    </cfRule>
    <cfRule type="cellIs" priority="72" dxfId="203" operator="between" stopIfTrue="1">
      <formula>24</formula>
      <formula>29</formula>
    </cfRule>
  </conditionalFormatting>
  <conditionalFormatting sqref="P18 P34 P42 P50 P58 P66 P10 P26 P74">
    <cfRule type="cellIs" priority="73" dxfId="202" operator="between" stopIfTrue="1">
      <formula>179</formula>
      <formula>299</formula>
    </cfRule>
    <cfRule type="cellIs" priority="74" dxfId="203" operator="between" stopIfTrue="1">
      <formula>300</formula>
      <formula>359</formula>
    </cfRule>
  </conditionalFormatting>
  <conditionalFormatting sqref="P14:P17 P30:P33 P38:P41 P46:P49 P54:P57 P62:P65 P6:P9 P22:P25 P70:P73">
    <cfRule type="cellIs" priority="75" dxfId="204" operator="lessThan" stopIfTrue="1">
      <formula>80</formula>
    </cfRule>
    <cfRule type="cellIs" priority="76" dxfId="202" operator="between" stopIfTrue="1">
      <formula>79</formula>
      <formula>99</formula>
    </cfRule>
    <cfRule type="cellIs" priority="77" dxfId="203" operator="between" stopIfTrue="1">
      <formula>99</formula>
      <formula>119</formula>
    </cfRule>
  </conditionalFormatting>
  <conditionalFormatting sqref="L14:O17 L6:O9">
    <cfRule type="cellIs" priority="78" dxfId="201" operator="lessThan" stopIfTrue="1">
      <formula>20</formula>
    </cfRule>
    <cfRule type="cellIs" priority="79" dxfId="202" operator="between" stopIfTrue="1">
      <formula>20</formula>
      <formula>24</formula>
    </cfRule>
    <cfRule type="cellIs" priority="80" dxfId="203" operator="between" stopIfTrue="1">
      <formula>25</formula>
      <formula>29</formula>
    </cfRule>
  </conditionalFormatting>
  <conditionalFormatting sqref="L10:O10 L18:O18 L26:O26 L34:O34 L42:O42 L50:O50 L58:O58 L66:O66 L74:O74">
    <cfRule type="cellIs" priority="81" dxfId="201" operator="lessThan" stopIfTrue="1">
      <formula>60</formula>
    </cfRule>
    <cfRule type="cellIs" priority="82" dxfId="209" operator="between" stopIfTrue="1">
      <formula>60</formula>
      <formula>74</formula>
    </cfRule>
    <cfRule type="cellIs" priority="83" dxfId="203" operator="between" stopIfTrue="1">
      <formula>75</formula>
      <formula>89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4.8515625" style="24" customWidth="1"/>
    <col min="2" max="2" width="19.7109375" style="115" customWidth="1"/>
    <col min="3" max="3" width="6.8515625" style="24" customWidth="1"/>
    <col min="4" max="4" width="9.140625" style="24" customWidth="1"/>
    <col min="5" max="5" width="1.28515625" style="115" customWidth="1"/>
    <col min="6" max="6" width="8.421875" style="18" customWidth="1"/>
    <col min="7" max="7" width="1.28515625" style="115" customWidth="1"/>
    <col min="8" max="11" width="4.00390625" style="24" customWidth="1"/>
    <col min="12" max="13" width="5.7109375" style="24" customWidth="1"/>
    <col min="14" max="14" width="1.28515625" style="115" customWidth="1"/>
    <col min="15" max="18" width="4.00390625" style="24" customWidth="1"/>
    <col min="19" max="20" width="5.7109375" style="24" customWidth="1"/>
    <col min="21" max="21" width="1.28515625" style="115" customWidth="1"/>
    <col min="22" max="25" width="4.00390625" style="24" customWidth="1"/>
    <col min="26" max="27" width="5.7109375" style="24" customWidth="1"/>
    <col min="28" max="28" width="1.28515625" style="115" customWidth="1"/>
    <col min="29" max="32" width="4.00390625" style="115" customWidth="1"/>
    <col min="33" max="34" width="5.7109375" style="115" customWidth="1"/>
    <col min="35" max="16384" width="11.421875" style="115" customWidth="1"/>
  </cols>
  <sheetData>
    <row r="1" spans="1:34" ht="26.25" customHeight="1">
      <c r="A1" s="121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27" s="117" customFormat="1" ht="14.25" customHeight="1">
      <c r="A2" s="141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17" customFormat="1" ht="17.25" customHeight="1">
      <c r="A3" s="141"/>
      <c r="B3" s="215" t="s">
        <v>47</v>
      </c>
      <c r="C3" s="137"/>
      <c r="D3" s="247" t="s">
        <v>48</v>
      </c>
      <c r="E3" s="247"/>
      <c r="F3" s="247"/>
      <c r="G3" s="137"/>
      <c r="H3" s="137"/>
      <c r="I3" s="160" t="s">
        <v>118</v>
      </c>
      <c r="J3" s="159"/>
      <c r="K3" s="159"/>
      <c r="L3" s="159"/>
      <c r="M3" s="137"/>
      <c r="N3" s="137"/>
      <c r="O3" s="231" t="s">
        <v>180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5:27" ht="12" thickBot="1">
      <c r="O4" s="115"/>
      <c r="P4" s="115"/>
      <c r="Q4" s="115"/>
      <c r="R4" s="115"/>
      <c r="S4" s="115"/>
      <c r="T4" s="115"/>
      <c r="V4" s="115"/>
      <c r="W4" s="115"/>
      <c r="X4" s="115"/>
      <c r="Y4" s="115"/>
      <c r="Z4" s="115"/>
      <c r="AA4" s="115"/>
    </row>
    <row r="5" spans="1:34" s="18" customFormat="1" ht="29.25" customHeight="1" thickBot="1">
      <c r="A5" s="14" t="s">
        <v>0</v>
      </c>
      <c r="B5" s="15" t="s">
        <v>1</v>
      </c>
      <c r="C5" s="16" t="s">
        <v>2</v>
      </c>
      <c r="D5" s="17" t="s">
        <v>3</v>
      </c>
      <c r="F5" s="19" t="s">
        <v>8</v>
      </c>
      <c r="H5" s="233" t="s">
        <v>31</v>
      </c>
      <c r="I5" s="234"/>
      <c r="J5" s="234"/>
      <c r="K5" s="234"/>
      <c r="L5" s="234"/>
      <c r="M5" s="235"/>
      <c r="O5" s="236" t="s">
        <v>32</v>
      </c>
      <c r="P5" s="237"/>
      <c r="Q5" s="237"/>
      <c r="R5" s="237"/>
      <c r="S5" s="237"/>
      <c r="T5" s="238"/>
      <c r="V5" s="239" t="s">
        <v>33</v>
      </c>
      <c r="W5" s="237"/>
      <c r="X5" s="237"/>
      <c r="Y5" s="237"/>
      <c r="Z5" s="237"/>
      <c r="AA5" s="238"/>
      <c r="AC5" s="236" t="s">
        <v>34</v>
      </c>
      <c r="AD5" s="237"/>
      <c r="AE5" s="237"/>
      <c r="AF5" s="237"/>
      <c r="AG5" s="237"/>
      <c r="AH5" s="238"/>
    </row>
    <row r="6" spans="1:34" ht="11.25">
      <c r="A6" s="131"/>
      <c r="B6" s="69"/>
      <c r="C6" s="69"/>
      <c r="D6" s="70"/>
      <c r="F6" s="20"/>
      <c r="H6" s="51"/>
      <c r="I6" s="52"/>
      <c r="J6" s="52"/>
      <c r="K6" s="52"/>
      <c r="L6" s="52"/>
      <c r="M6" s="53"/>
      <c r="O6" s="25"/>
      <c r="P6" s="26"/>
      <c r="Q6" s="26"/>
      <c r="R6" s="26"/>
      <c r="S6" s="26"/>
      <c r="T6" s="27"/>
      <c r="V6" s="25"/>
      <c r="W6" s="26"/>
      <c r="X6" s="26"/>
      <c r="Y6" s="26"/>
      <c r="Z6" s="26"/>
      <c r="AA6" s="27"/>
      <c r="AC6" s="25"/>
      <c r="AD6" s="26"/>
      <c r="AE6" s="26"/>
      <c r="AF6" s="26"/>
      <c r="AG6" s="26"/>
      <c r="AH6" s="27"/>
    </row>
    <row r="7" spans="1:34" ht="15.75">
      <c r="A7" s="132" t="s">
        <v>38</v>
      </c>
      <c r="B7" s="71"/>
      <c r="C7" s="71"/>
      <c r="D7" s="72"/>
      <c r="F7" s="20" t="s">
        <v>9</v>
      </c>
      <c r="H7" s="240" t="s">
        <v>5</v>
      </c>
      <c r="I7" s="243"/>
      <c r="J7" s="243"/>
      <c r="K7" s="244"/>
      <c r="L7" s="52"/>
      <c r="M7" s="53"/>
      <c r="O7" s="240" t="s">
        <v>5</v>
      </c>
      <c r="P7" s="241"/>
      <c r="Q7" s="241"/>
      <c r="R7" s="242"/>
      <c r="S7" s="26"/>
      <c r="T7" s="27"/>
      <c r="V7" s="240" t="s">
        <v>5</v>
      </c>
      <c r="W7" s="241"/>
      <c r="X7" s="241"/>
      <c r="Y7" s="242"/>
      <c r="Z7" s="26"/>
      <c r="AA7" s="27"/>
      <c r="AC7" s="240" t="s">
        <v>5</v>
      </c>
      <c r="AD7" s="241"/>
      <c r="AE7" s="241"/>
      <c r="AF7" s="242"/>
      <c r="AG7" s="26"/>
      <c r="AH7" s="27"/>
    </row>
    <row r="8" spans="1:34" ht="12" thickBot="1">
      <c r="A8" s="73"/>
      <c r="B8" s="74"/>
      <c r="C8" s="74"/>
      <c r="D8" s="75"/>
      <c r="F8" s="32"/>
      <c r="H8" s="28">
        <v>1</v>
      </c>
      <c r="I8" s="29">
        <v>2</v>
      </c>
      <c r="J8" s="29">
        <v>3</v>
      </c>
      <c r="K8" s="29">
        <v>4</v>
      </c>
      <c r="L8" s="29" t="s">
        <v>6</v>
      </c>
      <c r="M8" s="30" t="s">
        <v>7</v>
      </c>
      <c r="O8" s="28">
        <v>1</v>
      </c>
      <c r="P8" s="29">
        <v>2</v>
      </c>
      <c r="Q8" s="29">
        <v>3</v>
      </c>
      <c r="R8" s="29">
        <v>4</v>
      </c>
      <c r="S8" s="29" t="s">
        <v>6</v>
      </c>
      <c r="T8" s="30" t="s">
        <v>7</v>
      </c>
      <c r="V8" s="28">
        <v>1</v>
      </c>
      <c r="W8" s="29">
        <v>2</v>
      </c>
      <c r="X8" s="29">
        <v>3</v>
      </c>
      <c r="Y8" s="29">
        <v>4</v>
      </c>
      <c r="Z8" s="29" t="s">
        <v>6</v>
      </c>
      <c r="AA8" s="30" t="s">
        <v>7</v>
      </c>
      <c r="AC8" s="28">
        <v>1</v>
      </c>
      <c r="AD8" s="29">
        <v>2</v>
      </c>
      <c r="AE8" s="29">
        <v>3</v>
      </c>
      <c r="AF8" s="29">
        <v>4</v>
      </c>
      <c r="AG8" s="29" t="s">
        <v>6</v>
      </c>
      <c r="AH8" s="30" t="s">
        <v>7</v>
      </c>
    </row>
    <row r="9" spans="1:34" ht="15">
      <c r="A9" s="3">
        <v>1</v>
      </c>
      <c r="B9" s="176" t="s">
        <v>70</v>
      </c>
      <c r="C9" s="98" t="s">
        <v>71</v>
      </c>
      <c r="D9" s="156">
        <v>26331</v>
      </c>
      <c r="F9" s="46">
        <v>4</v>
      </c>
      <c r="G9" s="2"/>
      <c r="H9" s="154">
        <v>24</v>
      </c>
      <c r="I9" s="85">
        <v>22</v>
      </c>
      <c r="J9" s="85">
        <v>26</v>
      </c>
      <c r="K9" s="80">
        <v>22</v>
      </c>
      <c r="L9" s="193">
        <v>94</v>
      </c>
      <c r="M9" s="145">
        <v>7</v>
      </c>
      <c r="N9" s="116"/>
      <c r="O9" s="96">
        <v>28</v>
      </c>
      <c r="P9" s="91">
        <v>28</v>
      </c>
      <c r="Q9" s="91">
        <v>30</v>
      </c>
      <c r="R9" s="188"/>
      <c r="S9" s="189">
        <v>86</v>
      </c>
      <c r="T9" s="185">
        <v>2</v>
      </c>
      <c r="U9" s="116"/>
      <c r="V9" s="154">
        <v>22</v>
      </c>
      <c r="W9" s="85">
        <v>20</v>
      </c>
      <c r="X9" s="85">
        <v>21</v>
      </c>
      <c r="Y9" s="80">
        <v>23</v>
      </c>
      <c r="Z9" s="189">
        <v>86</v>
      </c>
      <c r="AA9" s="83">
        <v>2</v>
      </c>
      <c r="AB9" s="117"/>
      <c r="AC9" s="96">
        <v>25</v>
      </c>
      <c r="AD9" s="91">
        <v>28</v>
      </c>
      <c r="AE9" s="91">
        <v>28</v>
      </c>
      <c r="AF9" s="58">
        <v>28</v>
      </c>
      <c r="AG9" s="187">
        <v>109</v>
      </c>
      <c r="AH9" s="187">
        <v>0</v>
      </c>
    </row>
    <row r="10" spans="1:34" ht="15">
      <c r="A10" s="6">
        <v>2</v>
      </c>
      <c r="B10" s="176" t="s">
        <v>67</v>
      </c>
      <c r="C10" s="98" t="s">
        <v>56</v>
      </c>
      <c r="D10" s="22">
        <v>31015</v>
      </c>
      <c r="F10" s="46">
        <v>10</v>
      </c>
      <c r="G10" s="2"/>
      <c r="H10" s="96">
        <v>21</v>
      </c>
      <c r="I10" s="91">
        <v>22</v>
      </c>
      <c r="J10" s="91">
        <v>21</v>
      </c>
      <c r="K10" s="58">
        <v>23</v>
      </c>
      <c r="L10" s="194">
        <v>87</v>
      </c>
      <c r="M10" s="114">
        <v>0</v>
      </c>
      <c r="N10" s="116"/>
      <c r="O10" s="96">
        <v>31</v>
      </c>
      <c r="P10" s="91">
        <v>30</v>
      </c>
      <c r="Q10" s="91">
        <v>28</v>
      </c>
      <c r="R10" s="183"/>
      <c r="S10" s="187">
        <v>89</v>
      </c>
      <c r="T10" s="186">
        <v>5</v>
      </c>
      <c r="U10" s="116"/>
      <c r="V10" s="96">
        <v>24</v>
      </c>
      <c r="W10" s="91">
        <v>23</v>
      </c>
      <c r="X10" s="91">
        <v>21</v>
      </c>
      <c r="Y10" s="58">
        <v>21</v>
      </c>
      <c r="Z10" s="187">
        <v>89</v>
      </c>
      <c r="AA10" s="90">
        <v>5</v>
      </c>
      <c r="AB10" s="117"/>
      <c r="AC10" s="96">
        <v>32</v>
      </c>
      <c r="AD10" s="91">
        <v>30</v>
      </c>
      <c r="AE10" s="91">
        <v>29</v>
      </c>
      <c r="AF10" s="58">
        <v>28</v>
      </c>
      <c r="AG10" s="187">
        <v>119</v>
      </c>
      <c r="AH10" s="187">
        <v>10</v>
      </c>
    </row>
    <row r="11" spans="1:34" ht="15">
      <c r="A11" s="6">
        <v>3</v>
      </c>
      <c r="B11" s="165" t="s">
        <v>120</v>
      </c>
      <c r="C11" s="98" t="s">
        <v>59</v>
      </c>
      <c r="D11" s="22">
        <v>26349</v>
      </c>
      <c r="E11" s="115">
        <v>12</v>
      </c>
      <c r="F11" s="46">
        <v>12</v>
      </c>
      <c r="G11" s="2"/>
      <c r="H11" s="96">
        <v>22</v>
      </c>
      <c r="I11" s="91">
        <v>24</v>
      </c>
      <c r="J11" s="91">
        <v>25</v>
      </c>
      <c r="K11" s="58">
        <v>20</v>
      </c>
      <c r="L11" s="194">
        <v>91</v>
      </c>
      <c r="M11" s="114">
        <v>4</v>
      </c>
      <c r="N11" s="116"/>
      <c r="O11" s="96">
        <v>33</v>
      </c>
      <c r="P11" s="91">
        <v>30</v>
      </c>
      <c r="Q11" s="91">
        <v>29</v>
      </c>
      <c r="R11" s="183"/>
      <c r="S11" s="187">
        <v>92</v>
      </c>
      <c r="T11" s="186">
        <v>8</v>
      </c>
      <c r="U11" s="116"/>
      <c r="V11" s="216">
        <v>19</v>
      </c>
      <c r="W11" s="87">
        <v>21</v>
      </c>
      <c r="X11" s="87">
        <v>22</v>
      </c>
      <c r="Y11" s="95">
        <v>22</v>
      </c>
      <c r="Z11" s="217">
        <v>84</v>
      </c>
      <c r="AA11" s="90">
        <v>0</v>
      </c>
      <c r="AB11" s="117"/>
      <c r="AC11" s="96">
        <v>33</v>
      </c>
      <c r="AD11" s="91">
        <v>32</v>
      </c>
      <c r="AE11" s="91">
        <v>34</v>
      </c>
      <c r="AF11" s="58">
        <v>36</v>
      </c>
      <c r="AG11" s="187">
        <v>135</v>
      </c>
      <c r="AH11" s="187">
        <v>26</v>
      </c>
    </row>
    <row r="12" spans="1:34" ht="15">
      <c r="A12" s="6">
        <v>4</v>
      </c>
      <c r="B12" s="176" t="s">
        <v>68</v>
      </c>
      <c r="C12" s="98" t="s">
        <v>56</v>
      </c>
      <c r="D12" s="22">
        <v>30493</v>
      </c>
      <c r="E12" s="115">
        <v>12</v>
      </c>
      <c r="F12" s="46">
        <v>14</v>
      </c>
      <c r="G12" s="2"/>
      <c r="H12" s="96">
        <v>19</v>
      </c>
      <c r="I12" s="91">
        <v>22</v>
      </c>
      <c r="J12" s="91">
        <v>24</v>
      </c>
      <c r="K12" s="58">
        <v>23</v>
      </c>
      <c r="L12" s="194">
        <v>88</v>
      </c>
      <c r="M12" s="114">
        <v>1</v>
      </c>
      <c r="N12" s="116"/>
      <c r="O12" s="96">
        <v>30</v>
      </c>
      <c r="P12" s="91">
        <v>31</v>
      </c>
      <c r="Q12" s="91">
        <v>33</v>
      </c>
      <c r="R12" s="183"/>
      <c r="S12" s="187">
        <v>94</v>
      </c>
      <c r="T12" s="186">
        <v>10</v>
      </c>
      <c r="U12" s="116"/>
      <c r="V12" s="96">
        <v>31</v>
      </c>
      <c r="W12" s="91">
        <v>26</v>
      </c>
      <c r="X12" s="91">
        <v>24</v>
      </c>
      <c r="Y12" s="58">
        <v>24</v>
      </c>
      <c r="Z12" s="187">
        <v>105</v>
      </c>
      <c r="AA12" s="90">
        <v>21</v>
      </c>
      <c r="AB12" s="117"/>
      <c r="AC12" s="96">
        <v>28</v>
      </c>
      <c r="AD12" s="91">
        <v>31</v>
      </c>
      <c r="AE12" s="91">
        <v>27</v>
      </c>
      <c r="AF12" s="58">
        <v>26</v>
      </c>
      <c r="AG12" s="187">
        <v>112</v>
      </c>
      <c r="AH12" s="187">
        <v>3</v>
      </c>
    </row>
    <row r="13" spans="1:34" ht="15">
      <c r="A13" s="6">
        <v>5</v>
      </c>
      <c r="B13" s="166" t="s">
        <v>121</v>
      </c>
      <c r="C13" s="98" t="s">
        <v>71</v>
      </c>
      <c r="D13" s="22">
        <v>23183</v>
      </c>
      <c r="F13" s="46">
        <v>16</v>
      </c>
      <c r="G13" s="2"/>
      <c r="H13" s="96">
        <v>24</v>
      </c>
      <c r="I13" s="91">
        <v>24</v>
      </c>
      <c r="J13" s="91">
        <v>24</v>
      </c>
      <c r="K13" s="58">
        <v>22</v>
      </c>
      <c r="L13" s="194">
        <v>94</v>
      </c>
      <c r="M13" s="114">
        <v>7</v>
      </c>
      <c r="N13" s="116"/>
      <c r="O13" s="96">
        <v>36</v>
      </c>
      <c r="P13" s="91">
        <v>31</v>
      </c>
      <c r="Q13" s="91">
        <v>22</v>
      </c>
      <c r="R13" s="183"/>
      <c r="S13" s="187">
        <v>89</v>
      </c>
      <c r="T13" s="186">
        <v>5</v>
      </c>
      <c r="U13" s="116"/>
      <c r="V13" s="96">
        <v>23</v>
      </c>
      <c r="W13" s="91">
        <v>21</v>
      </c>
      <c r="X13" s="91">
        <v>21</v>
      </c>
      <c r="Y13" s="58">
        <v>23</v>
      </c>
      <c r="Z13" s="187">
        <v>88</v>
      </c>
      <c r="AA13" s="90">
        <v>4</v>
      </c>
      <c r="AB13" s="117"/>
      <c r="AC13" s="96">
        <v>31</v>
      </c>
      <c r="AD13" s="91">
        <v>30</v>
      </c>
      <c r="AE13" s="91">
        <v>37</v>
      </c>
      <c r="AF13" s="58">
        <v>36</v>
      </c>
      <c r="AG13" s="187">
        <v>134</v>
      </c>
      <c r="AH13" s="187">
        <v>25</v>
      </c>
    </row>
    <row r="14" spans="1:34" ht="15">
      <c r="A14" s="6">
        <v>5</v>
      </c>
      <c r="B14" s="150" t="s">
        <v>72</v>
      </c>
      <c r="C14" s="98" t="s">
        <v>59</v>
      </c>
      <c r="D14" s="22">
        <v>21702</v>
      </c>
      <c r="F14" s="46">
        <v>16</v>
      </c>
      <c r="G14" s="2"/>
      <c r="H14" s="96">
        <v>27</v>
      </c>
      <c r="I14" s="91">
        <v>24</v>
      </c>
      <c r="J14" s="91">
        <v>23</v>
      </c>
      <c r="K14" s="58">
        <v>21</v>
      </c>
      <c r="L14" s="194">
        <v>95</v>
      </c>
      <c r="M14" s="114">
        <v>8</v>
      </c>
      <c r="N14" s="116"/>
      <c r="O14" s="96">
        <v>29</v>
      </c>
      <c r="P14" s="91">
        <v>29</v>
      </c>
      <c r="Q14" s="91">
        <v>26</v>
      </c>
      <c r="R14" s="183"/>
      <c r="S14" s="187">
        <v>84</v>
      </c>
      <c r="T14" s="186">
        <v>0</v>
      </c>
      <c r="U14" s="116"/>
      <c r="V14" s="96">
        <v>23</v>
      </c>
      <c r="W14" s="91">
        <v>23</v>
      </c>
      <c r="X14" s="91">
        <v>22</v>
      </c>
      <c r="Y14" s="58">
        <v>24</v>
      </c>
      <c r="Z14" s="187">
        <v>92</v>
      </c>
      <c r="AA14" s="90">
        <v>8</v>
      </c>
      <c r="AB14" s="117"/>
      <c r="AC14" s="96">
        <v>30</v>
      </c>
      <c r="AD14" s="91">
        <v>30</v>
      </c>
      <c r="AE14" s="91">
        <v>29</v>
      </c>
      <c r="AF14" s="58">
        <v>31</v>
      </c>
      <c r="AG14" s="187">
        <v>120</v>
      </c>
      <c r="AH14" s="187">
        <v>11</v>
      </c>
    </row>
    <row r="15" spans="1:34" ht="15">
      <c r="A15" s="6">
        <v>7</v>
      </c>
      <c r="B15" s="150" t="s">
        <v>119</v>
      </c>
      <c r="C15" s="98" t="s">
        <v>71</v>
      </c>
      <c r="D15" s="22">
        <v>5100</v>
      </c>
      <c r="F15" s="46">
        <v>20</v>
      </c>
      <c r="G15" s="2"/>
      <c r="H15" s="96">
        <v>22</v>
      </c>
      <c r="I15" s="91">
        <v>22</v>
      </c>
      <c r="J15" s="91">
        <v>24</v>
      </c>
      <c r="K15" s="58">
        <v>22</v>
      </c>
      <c r="L15" s="194">
        <v>90</v>
      </c>
      <c r="M15" s="114">
        <v>3</v>
      </c>
      <c r="N15" s="116"/>
      <c r="O15" s="96">
        <v>29</v>
      </c>
      <c r="P15" s="91">
        <v>29</v>
      </c>
      <c r="Q15" s="91">
        <v>29</v>
      </c>
      <c r="R15" s="183"/>
      <c r="S15" s="187">
        <v>87</v>
      </c>
      <c r="T15" s="186">
        <v>3</v>
      </c>
      <c r="U15" s="116"/>
      <c r="V15" s="96">
        <v>22</v>
      </c>
      <c r="W15" s="91">
        <v>27</v>
      </c>
      <c r="X15" s="91">
        <v>25</v>
      </c>
      <c r="Y15" s="58">
        <v>24</v>
      </c>
      <c r="Z15" s="187">
        <v>98</v>
      </c>
      <c r="AA15" s="90">
        <v>14</v>
      </c>
      <c r="AB15" s="117"/>
      <c r="AC15" s="96">
        <v>126</v>
      </c>
      <c r="AD15" s="91">
        <v>126</v>
      </c>
      <c r="AE15" s="91">
        <v>126</v>
      </c>
      <c r="AF15" s="58">
        <v>126</v>
      </c>
      <c r="AG15" s="187">
        <v>504</v>
      </c>
      <c r="AH15" s="187">
        <v>395</v>
      </c>
    </row>
    <row r="16" spans="1:34" ht="15">
      <c r="A16" s="6">
        <v>8</v>
      </c>
      <c r="B16" s="165" t="s">
        <v>73</v>
      </c>
      <c r="C16" s="98" t="s">
        <v>56</v>
      </c>
      <c r="D16" s="22">
        <v>24092</v>
      </c>
      <c r="F16" s="46">
        <v>21</v>
      </c>
      <c r="G16" s="2"/>
      <c r="H16" s="96">
        <v>28</v>
      </c>
      <c r="I16" s="91">
        <v>21</v>
      </c>
      <c r="J16" s="91">
        <v>26</v>
      </c>
      <c r="K16" s="58">
        <v>21</v>
      </c>
      <c r="L16" s="194">
        <v>96</v>
      </c>
      <c r="M16" s="114">
        <v>9</v>
      </c>
      <c r="N16" s="116"/>
      <c r="O16" s="96">
        <v>28</v>
      </c>
      <c r="P16" s="91">
        <v>32</v>
      </c>
      <c r="Q16" s="91">
        <v>28</v>
      </c>
      <c r="R16" s="183"/>
      <c r="S16" s="187">
        <v>88</v>
      </c>
      <c r="T16" s="186">
        <v>4</v>
      </c>
      <c r="U16" s="116"/>
      <c r="V16" s="96">
        <v>23</v>
      </c>
      <c r="W16" s="91">
        <v>27</v>
      </c>
      <c r="X16" s="91">
        <v>22</v>
      </c>
      <c r="Y16" s="58">
        <v>25</v>
      </c>
      <c r="Z16" s="187">
        <v>97</v>
      </c>
      <c r="AA16" s="90">
        <v>13</v>
      </c>
      <c r="AB16" s="117"/>
      <c r="AC16" s="96">
        <v>25</v>
      </c>
      <c r="AD16" s="91">
        <v>30</v>
      </c>
      <c r="AE16" s="91">
        <v>30</v>
      </c>
      <c r="AF16" s="58">
        <v>32</v>
      </c>
      <c r="AG16" s="187">
        <v>117</v>
      </c>
      <c r="AH16" s="187">
        <v>8</v>
      </c>
    </row>
    <row r="17" spans="1:34" ht="15">
      <c r="A17" s="6">
        <v>9</v>
      </c>
      <c r="B17" s="176" t="s">
        <v>158</v>
      </c>
      <c r="C17" s="98" t="s">
        <v>56</v>
      </c>
      <c r="D17" s="22">
        <v>27551</v>
      </c>
      <c r="F17" s="46">
        <v>21</v>
      </c>
      <c r="G17" s="2"/>
      <c r="H17" s="96">
        <v>126</v>
      </c>
      <c r="I17" s="91">
        <v>126</v>
      </c>
      <c r="J17" s="91">
        <v>126</v>
      </c>
      <c r="K17" s="58">
        <v>126</v>
      </c>
      <c r="L17" s="194">
        <v>504</v>
      </c>
      <c r="M17" s="114">
        <v>417</v>
      </c>
      <c r="N17" s="116"/>
      <c r="O17" s="96">
        <v>34</v>
      </c>
      <c r="P17" s="91">
        <v>33</v>
      </c>
      <c r="Q17" s="91">
        <v>29</v>
      </c>
      <c r="R17" s="183"/>
      <c r="S17" s="187">
        <v>96</v>
      </c>
      <c r="T17" s="186">
        <v>12</v>
      </c>
      <c r="U17" s="116"/>
      <c r="V17" s="96">
        <v>25</v>
      </c>
      <c r="W17" s="91">
        <v>22</v>
      </c>
      <c r="X17" s="91">
        <v>21</v>
      </c>
      <c r="Y17" s="58">
        <v>19</v>
      </c>
      <c r="Z17" s="187">
        <v>87</v>
      </c>
      <c r="AA17" s="90">
        <v>3</v>
      </c>
      <c r="AB17" s="117"/>
      <c r="AC17" s="96">
        <v>29</v>
      </c>
      <c r="AD17" s="91">
        <v>27</v>
      </c>
      <c r="AE17" s="91">
        <v>29</v>
      </c>
      <c r="AF17" s="58">
        <v>30</v>
      </c>
      <c r="AG17" s="187">
        <v>115</v>
      </c>
      <c r="AH17" s="187">
        <v>6</v>
      </c>
    </row>
    <row r="18" spans="1:34" ht="15">
      <c r="A18" s="6">
        <v>10</v>
      </c>
      <c r="B18" s="165" t="s">
        <v>103</v>
      </c>
      <c r="C18" s="98" t="s">
        <v>56</v>
      </c>
      <c r="D18" s="22">
        <v>25536</v>
      </c>
      <c r="F18" s="46">
        <v>22</v>
      </c>
      <c r="G18" s="2"/>
      <c r="H18" s="96">
        <v>126</v>
      </c>
      <c r="I18" s="91">
        <v>126</v>
      </c>
      <c r="J18" s="91">
        <v>126</v>
      </c>
      <c r="K18" s="58">
        <v>126</v>
      </c>
      <c r="L18" s="194">
        <v>504</v>
      </c>
      <c r="M18" s="114">
        <v>417</v>
      </c>
      <c r="N18" s="116"/>
      <c r="O18" s="96">
        <v>31</v>
      </c>
      <c r="P18" s="91">
        <v>30</v>
      </c>
      <c r="Q18" s="91">
        <v>29</v>
      </c>
      <c r="R18" s="183"/>
      <c r="S18" s="187">
        <v>90</v>
      </c>
      <c r="T18" s="186">
        <v>6</v>
      </c>
      <c r="U18" s="116"/>
      <c r="V18" s="96">
        <v>22</v>
      </c>
      <c r="W18" s="91">
        <v>25</v>
      </c>
      <c r="X18" s="91">
        <v>24</v>
      </c>
      <c r="Y18" s="58">
        <v>23</v>
      </c>
      <c r="Z18" s="187">
        <v>94</v>
      </c>
      <c r="AA18" s="90">
        <v>10</v>
      </c>
      <c r="AB18" s="117"/>
      <c r="AC18" s="96">
        <v>29</v>
      </c>
      <c r="AD18" s="91">
        <v>31</v>
      </c>
      <c r="AE18" s="91">
        <v>27</v>
      </c>
      <c r="AF18" s="58">
        <v>28</v>
      </c>
      <c r="AG18" s="187">
        <v>115</v>
      </c>
      <c r="AH18" s="187">
        <v>6</v>
      </c>
    </row>
    <row r="19" spans="1:34" ht="15">
      <c r="A19" s="6">
        <v>11</v>
      </c>
      <c r="B19" s="176" t="s">
        <v>76</v>
      </c>
      <c r="C19" s="98" t="s">
        <v>56</v>
      </c>
      <c r="D19" s="22">
        <v>29197</v>
      </c>
      <c r="F19" s="46">
        <v>24</v>
      </c>
      <c r="G19" s="2"/>
      <c r="H19" s="96">
        <v>24</v>
      </c>
      <c r="I19" s="91">
        <v>25</v>
      </c>
      <c r="J19" s="91">
        <v>24</v>
      </c>
      <c r="K19" s="58">
        <v>26</v>
      </c>
      <c r="L19" s="194">
        <v>99</v>
      </c>
      <c r="M19" s="114">
        <v>12</v>
      </c>
      <c r="N19" s="116"/>
      <c r="O19" s="96">
        <v>33</v>
      </c>
      <c r="P19" s="91">
        <v>27</v>
      </c>
      <c r="Q19" s="91">
        <v>26</v>
      </c>
      <c r="R19" s="183"/>
      <c r="S19" s="187">
        <v>86</v>
      </c>
      <c r="T19" s="186">
        <v>2</v>
      </c>
      <c r="U19" s="116"/>
      <c r="V19" s="96">
        <v>23</v>
      </c>
      <c r="W19" s="91">
        <v>26</v>
      </c>
      <c r="X19" s="91">
        <v>29</v>
      </c>
      <c r="Y19" s="58">
        <v>24</v>
      </c>
      <c r="Z19" s="187">
        <v>102</v>
      </c>
      <c r="AA19" s="90">
        <v>18</v>
      </c>
      <c r="AB19" s="117"/>
      <c r="AC19" s="96">
        <v>30</v>
      </c>
      <c r="AD19" s="91">
        <v>31</v>
      </c>
      <c r="AE19" s="91">
        <v>29</v>
      </c>
      <c r="AF19" s="58">
        <v>29</v>
      </c>
      <c r="AG19" s="187">
        <v>119</v>
      </c>
      <c r="AH19" s="187">
        <v>10</v>
      </c>
    </row>
    <row r="20" spans="1:34" ht="15">
      <c r="A20" s="6">
        <v>12</v>
      </c>
      <c r="B20" s="165" t="s">
        <v>122</v>
      </c>
      <c r="C20" s="98" t="s">
        <v>65</v>
      </c>
      <c r="D20" s="22">
        <v>155</v>
      </c>
      <c r="F20" s="46">
        <v>26</v>
      </c>
      <c r="G20" s="2"/>
      <c r="H20" s="96">
        <v>24</v>
      </c>
      <c r="I20" s="91">
        <v>24</v>
      </c>
      <c r="J20" s="91">
        <v>25</v>
      </c>
      <c r="K20" s="58">
        <v>24</v>
      </c>
      <c r="L20" s="194">
        <v>97</v>
      </c>
      <c r="M20" s="114">
        <v>10</v>
      </c>
      <c r="N20" s="116"/>
      <c r="O20" s="96">
        <v>32</v>
      </c>
      <c r="P20" s="91">
        <v>31</v>
      </c>
      <c r="Q20" s="91">
        <v>28</v>
      </c>
      <c r="R20" s="183"/>
      <c r="S20" s="187">
        <v>91</v>
      </c>
      <c r="T20" s="186">
        <v>7</v>
      </c>
      <c r="U20" s="116"/>
      <c r="V20" s="96">
        <v>32</v>
      </c>
      <c r="W20" s="91">
        <v>23</v>
      </c>
      <c r="X20" s="91">
        <v>24</v>
      </c>
      <c r="Y20" s="58">
        <v>26</v>
      </c>
      <c r="Z20" s="187">
        <v>105</v>
      </c>
      <c r="AA20" s="90">
        <v>21</v>
      </c>
      <c r="AB20" s="117"/>
      <c r="AC20" s="96">
        <v>30</v>
      </c>
      <c r="AD20" s="91">
        <v>27</v>
      </c>
      <c r="AE20" s="91">
        <v>27</v>
      </c>
      <c r="AF20" s="58">
        <v>34</v>
      </c>
      <c r="AG20" s="187">
        <v>118</v>
      </c>
      <c r="AH20" s="187">
        <v>9</v>
      </c>
    </row>
    <row r="21" spans="1:34" ht="15">
      <c r="A21" s="6">
        <v>13</v>
      </c>
      <c r="B21" s="150" t="s">
        <v>69</v>
      </c>
      <c r="C21" s="98" t="s">
        <v>59</v>
      </c>
      <c r="D21" s="22">
        <v>2334</v>
      </c>
      <c r="F21" s="46">
        <v>27</v>
      </c>
      <c r="G21" s="2"/>
      <c r="H21" s="96">
        <v>23</v>
      </c>
      <c r="I21" s="91">
        <v>24</v>
      </c>
      <c r="J21" s="91">
        <v>21</v>
      </c>
      <c r="K21" s="58">
        <v>26</v>
      </c>
      <c r="L21" s="194">
        <v>94</v>
      </c>
      <c r="M21" s="114">
        <v>7</v>
      </c>
      <c r="N21" s="116"/>
      <c r="O21" s="96">
        <v>29</v>
      </c>
      <c r="P21" s="91">
        <v>33</v>
      </c>
      <c r="Q21" s="91">
        <v>31</v>
      </c>
      <c r="R21" s="183"/>
      <c r="S21" s="187">
        <v>93</v>
      </c>
      <c r="T21" s="186">
        <v>9</v>
      </c>
      <c r="U21" s="116"/>
      <c r="V21" s="96">
        <v>27</v>
      </c>
      <c r="W21" s="91">
        <v>19</v>
      </c>
      <c r="X21" s="91">
        <v>26</v>
      </c>
      <c r="Y21" s="58">
        <v>24</v>
      </c>
      <c r="Z21" s="187">
        <v>96</v>
      </c>
      <c r="AA21" s="90">
        <v>12</v>
      </c>
      <c r="AB21" s="117"/>
      <c r="AC21" s="96">
        <v>32</v>
      </c>
      <c r="AD21" s="91">
        <v>28</v>
      </c>
      <c r="AE21" s="91">
        <v>30</v>
      </c>
      <c r="AF21" s="58">
        <v>30</v>
      </c>
      <c r="AG21" s="187">
        <v>120</v>
      </c>
      <c r="AH21" s="187">
        <v>11</v>
      </c>
    </row>
    <row r="22" spans="1:34" ht="15">
      <c r="A22" s="6">
        <v>14</v>
      </c>
      <c r="B22" s="166" t="s">
        <v>74</v>
      </c>
      <c r="C22" s="98" t="s">
        <v>75</v>
      </c>
      <c r="D22" s="22">
        <v>41929</v>
      </c>
      <c r="F22" s="46">
        <v>33</v>
      </c>
      <c r="G22" s="2"/>
      <c r="H22" s="96">
        <v>28</v>
      </c>
      <c r="I22" s="91">
        <v>25</v>
      </c>
      <c r="J22" s="91">
        <v>23</v>
      </c>
      <c r="K22" s="58">
        <v>21</v>
      </c>
      <c r="L22" s="194">
        <v>97</v>
      </c>
      <c r="M22" s="114">
        <v>10</v>
      </c>
      <c r="N22" s="116"/>
      <c r="O22" s="96">
        <v>32</v>
      </c>
      <c r="P22" s="91">
        <v>32</v>
      </c>
      <c r="Q22" s="91">
        <v>34</v>
      </c>
      <c r="R22" s="183"/>
      <c r="S22" s="187">
        <v>98</v>
      </c>
      <c r="T22" s="186">
        <v>14</v>
      </c>
      <c r="U22" s="116"/>
      <c r="V22" s="96">
        <v>24</v>
      </c>
      <c r="W22" s="91">
        <v>21</v>
      </c>
      <c r="X22" s="91">
        <v>24</v>
      </c>
      <c r="Y22" s="58">
        <v>24</v>
      </c>
      <c r="Z22" s="187">
        <v>93</v>
      </c>
      <c r="AA22" s="90">
        <v>9</v>
      </c>
      <c r="AB22" s="117"/>
      <c r="AC22" s="96">
        <v>34</v>
      </c>
      <c r="AD22" s="91">
        <v>34</v>
      </c>
      <c r="AE22" s="91">
        <v>39</v>
      </c>
      <c r="AF22" s="58">
        <v>32</v>
      </c>
      <c r="AG22" s="187">
        <v>139</v>
      </c>
      <c r="AH22" s="187">
        <v>30</v>
      </c>
    </row>
    <row r="23" spans="1:34" ht="15">
      <c r="A23" s="6">
        <v>15</v>
      </c>
      <c r="B23" s="165" t="s">
        <v>78</v>
      </c>
      <c r="C23" s="98" t="s">
        <v>56</v>
      </c>
      <c r="D23" s="58">
        <v>29362</v>
      </c>
      <c r="F23" s="46">
        <v>35</v>
      </c>
      <c r="G23" s="2"/>
      <c r="H23" s="96">
        <v>26</v>
      </c>
      <c r="I23" s="91">
        <v>26</v>
      </c>
      <c r="J23" s="91">
        <v>22</v>
      </c>
      <c r="K23" s="58">
        <v>28</v>
      </c>
      <c r="L23" s="194">
        <v>102</v>
      </c>
      <c r="M23" s="114">
        <v>15</v>
      </c>
      <c r="N23" s="116"/>
      <c r="O23" s="96">
        <v>33</v>
      </c>
      <c r="P23" s="91">
        <v>30</v>
      </c>
      <c r="Q23" s="91">
        <v>31</v>
      </c>
      <c r="R23" s="183"/>
      <c r="S23" s="187">
        <v>94</v>
      </c>
      <c r="T23" s="186">
        <v>10</v>
      </c>
      <c r="U23" s="116"/>
      <c r="V23" s="96">
        <v>26</v>
      </c>
      <c r="W23" s="91">
        <v>24</v>
      </c>
      <c r="X23" s="91">
        <v>24</v>
      </c>
      <c r="Y23" s="58">
        <v>20</v>
      </c>
      <c r="Z23" s="187">
        <v>94</v>
      </c>
      <c r="AA23" s="90">
        <v>10</v>
      </c>
      <c r="AB23" s="117"/>
      <c r="AC23" s="96">
        <v>30</v>
      </c>
      <c r="AD23" s="91">
        <v>34</v>
      </c>
      <c r="AE23" s="91">
        <v>32</v>
      </c>
      <c r="AF23" s="58">
        <v>32</v>
      </c>
      <c r="AG23" s="187">
        <v>128</v>
      </c>
      <c r="AH23" s="187">
        <v>19</v>
      </c>
    </row>
    <row r="24" spans="1:34" ht="15">
      <c r="A24" s="6">
        <v>16</v>
      </c>
      <c r="B24" s="166" t="s">
        <v>86</v>
      </c>
      <c r="C24" s="98" t="s">
        <v>71</v>
      </c>
      <c r="D24" s="22">
        <v>33490</v>
      </c>
      <c r="F24" s="46">
        <v>37</v>
      </c>
      <c r="G24" s="2"/>
      <c r="H24" s="96">
        <v>34</v>
      </c>
      <c r="I24" s="91">
        <v>23</v>
      </c>
      <c r="J24" s="91">
        <v>30</v>
      </c>
      <c r="K24" s="58">
        <v>23</v>
      </c>
      <c r="L24" s="194">
        <v>110</v>
      </c>
      <c r="M24" s="114">
        <v>23</v>
      </c>
      <c r="N24" s="116"/>
      <c r="O24" s="96">
        <v>34</v>
      </c>
      <c r="P24" s="91">
        <v>27</v>
      </c>
      <c r="Q24" s="91">
        <v>31</v>
      </c>
      <c r="R24" s="183"/>
      <c r="S24" s="187">
        <v>92</v>
      </c>
      <c r="T24" s="186">
        <v>8</v>
      </c>
      <c r="U24" s="116"/>
      <c r="V24" s="96">
        <v>22</v>
      </c>
      <c r="W24" s="91">
        <v>24</v>
      </c>
      <c r="X24" s="91">
        <v>23</v>
      </c>
      <c r="Y24" s="58">
        <v>21</v>
      </c>
      <c r="Z24" s="187">
        <v>90</v>
      </c>
      <c r="AA24" s="90">
        <v>6</v>
      </c>
      <c r="AB24" s="117"/>
      <c r="AC24" s="96">
        <v>39</v>
      </c>
      <c r="AD24" s="91">
        <v>29</v>
      </c>
      <c r="AE24" s="91">
        <v>34</v>
      </c>
      <c r="AF24" s="58">
        <v>31</v>
      </c>
      <c r="AG24" s="187">
        <v>133</v>
      </c>
      <c r="AH24" s="187">
        <v>24</v>
      </c>
    </row>
    <row r="25" spans="1:34" ht="15">
      <c r="A25" s="6">
        <v>17</v>
      </c>
      <c r="B25" s="232" t="s">
        <v>81</v>
      </c>
      <c r="C25" s="98" t="s">
        <v>59</v>
      </c>
      <c r="D25" s="22">
        <v>38113</v>
      </c>
      <c r="F25" s="46">
        <v>38</v>
      </c>
      <c r="G25" s="2"/>
      <c r="H25" s="96">
        <v>27</v>
      </c>
      <c r="I25" s="91">
        <v>26</v>
      </c>
      <c r="J25" s="91">
        <v>29</v>
      </c>
      <c r="K25" s="58">
        <v>23</v>
      </c>
      <c r="L25" s="194">
        <v>105</v>
      </c>
      <c r="M25" s="114">
        <v>18</v>
      </c>
      <c r="N25" s="116"/>
      <c r="O25" s="96">
        <v>35</v>
      </c>
      <c r="P25" s="91">
        <v>37</v>
      </c>
      <c r="Q25" s="91">
        <v>36</v>
      </c>
      <c r="R25" s="183"/>
      <c r="S25" s="187">
        <v>108</v>
      </c>
      <c r="T25" s="186">
        <v>24</v>
      </c>
      <c r="U25" s="116"/>
      <c r="V25" s="96">
        <v>21</v>
      </c>
      <c r="W25" s="91">
        <v>24</v>
      </c>
      <c r="X25" s="91">
        <v>25</v>
      </c>
      <c r="Y25" s="58">
        <v>21</v>
      </c>
      <c r="Z25" s="187">
        <v>91</v>
      </c>
      <c r="AA25" s="90">
        <v>7</v>
      </c>
      <c r="AB25" s="117"/>
      <c r="AC25" s="96">
        <v>29</v>
      </c>
      <c r="AD25" s="91">
        <v>31</v>
      </c>
      <c r="AE25" s="91">
        <v>31</v>
      </c>
      <c r="AF25" s="58">
        <v>31</v>
      </c>
      <c r="AG25" s="187">
        <v>122</v>
      </c>
      <c r="AH25" s="187">
        <v>13</v>
      </c>
    </row>
    <row r="26" spans="1:34" ht="15">
      <c r="A26" s="6">
        <v>18</v>
      </c>
      <c r="B26" s="150" t="s">
        <v>123</v>
      </c>
      <c r="C26" s="98" t="s">
        <v>59</v>
      </c>
      <c r="D26" s="22">
        <v>456</v>
      </c>
      <c r="F26" s="46">
        <v>40</v>
      </c>
      <c r="G26" s="2"/>
      <c r="H26" s="96">
        <v>21</v>
      </c>
      <c r="I26" s="91">
        <v>27</v>
      </c>
      <c r="J26" s="91">
        <v>28</v>
      </c>
      <c r="K26" s="58">
        <v>22</v>
      </c>
      <c r="L26" s="194">
        <v>98</v>
      </c>
      <c r="M26" s="114">
        <v>11</v>
      </c>
      <c r="N26" s="116"/>
      <c r="O26" s="96">
        <v>33</v>
      </c>
      <c r="P26" s="91">
        <v>32</v>
      </c>
      <c r="Q26" s="91">
        <v>31</v>
      </c>
      <c r="R26" s="183"/>
      <c r="S26" s="187">
        <v>96</v>
      </c>
      <c r="T26" s="186">
        <v>12</v>
      </c>
      <c r="U26" s="116"/>
      <c r="V26" s="56">
        <v>28</v>
      </c>
      <c r="W26" s="55">
        <v>26</v>
      </c>
      <c r="X26" s="87">
        <v>22</v>
      </c>
      <c r="Y26" s="94">
        <v>25</v>
      </c>
      <c r="Z26" s="218">
        <v>101</v>
      </c>
      <c r="AA26" s="90">
        <v>17</v>
      </c>
      <c r="AB26" s="117"/>
      <c r="AC26" s="96">
        <v>33</v>
      </c>
      <c r="AD26" s="91">
        <v>36</v>
      </c>
      <c r="AE26" s="91">
        <v>30</v>
      </c>
      <c r="AF26" s="58">
        <v>36</v>
      </c>
      <c r="AG26" s="187">
        <v>135</v>
      </c>
      <c r="AH26" s="187">
        <v>26</v>
      </c>
    </row>
    <row r="27" spans="1:34" ht="15">
      <c r="A27" s="6">
        <v>19</v>
      </c>
      <c r="B27" s="232" t="s">
        <v>125</v>
      </c>
      <c r="C27" s="98" t="s">
        <v>65</v>
      </c>
      <c r="D27" s="22">
        <v>43821</v>
      </c>
      <c r="F27" s="46">
        <v>41</v>
      </c>
      <c r="G27" s="2"/>
      <c r="H27" s="96">
        <v>23</v>
      </c>
      <c r="I27" s="91">
        <v>24</v>
      </c>
      <c r="J27" s="91">
        <v>28</v>
      </c>
      <c r="K27" s="58">
        <v>25</v>
      </c>
      <c r="L27" s="194">
        <v>100</v>
      </c>
      <c r="M27" s="114">
        <v>13</v>
      </c>
      <c r="N27" s="116"/>
      <c r="O27" s="96">
        <v>28</v>
      </c>
      <c r="P27" s="91">
        <v>36</v>
      </c>
      <c r="Q27" s="91">
        <v>31</v>
      </c>
      <c r="R27" s="183"/>
      <c r="S27" s="187">
        <v>95</v>
      </c>
      <c r="T27" s="186">
        <v>11</v>
      </c>
      <c r="U27" s="116"/>
      <c r="V27" s="96">
        <v>28</v>
      </c>
      <c r="W27" s="91">
        <v>24</v>
      </c>
      <c r="X27" s="91">
        <v>29</v>
      </c>
      <c r="Y27" s="58">
        <v>32</v>
      </c>
      <c r="Z27" s="187">
        <v>113</v>
      </c>
      <c r="AA27" s="90">
        <v>29</v>
      </c>
      <c r="AB27" s="117"/>
      <c r="AC27" s="96">
        <v>34</v>
      </c>
      <c r="AD27" s="91">
        <v>30</v>
      </c>
      <c r="AE27" s="91">
        <v>34</v>
      </c>
      <c r="AF27" s="58">
        <v>28</v>
      </c>
      <c r="AG27" s="187">
        <v>126</v>
      </c>
      <c r="AH27" s="187">
        <v>17</v>
      </c>
    </row>
    <row r="28" spans="1:34" ht="15">
      <c r="A28" s="6">
        <v>20</v>
      </c>
      <c r="B28" s="232" t="s">
        <v>84</v>
      </c>
      <c r="C28" s="98" t="s">
        <v>80</v>
      </c>
      <c r="D28" s="22">
        <v>9558</v>
      </c>
      <c r="F28" s="46">
        <v>50</v>
      </c>
      <c r="G28" s="2"/>
      <c r="H28" s="96">
        <v>26</v>
      </c>
      <c r="I28" s="91">
        <v>30</v>
      </c>
      <c r="J28" s="91">
        <v>30</v>
      </c>
      <c r="K28" s="58">
        <v>23</v>
      </c>
      <c r="L28" s="194">
        <v>109</v>
      </c>
      <c r="M28" s="114">
        <v>22</v>
      </c>
      <c r="N28" s="116"/>
      <c r="O28" s="96">
        <v>33</v>
      </c>
      <c r="P28" s="91">
        <v>36</v>
      </c>
      <c r="Q28" s="91">
        <v>28</v>
      </c>
      <c r="R28" s="183"/>
      <c r="S28" s="187">
        <v>97</v>
      </c>
      <c r="T28" s="186">
        <v>13</v>
      </c>
      <c r="U28" s="116"/>
      <c r="V28" s="96">
        <v>21</v>
      </c>
      <c r="W28" s="91">
        <v>28</v>
      </c>
      <c r="X28" s="91">
        <v>28</v>
      </c>
      <c r="Y28" s="58">
        <v>25</v>
      </c>
      <c r="Z28" s="187">
        <v>102</v>
      </c>
      <c r="AA28" s="90">
        <v>18</v>
      </c>
      <c r="AB28" s="117"/>
      <c r="AC28" s="96">
        <v>28</v>
      </c>
      <c r="AD28" s="91">
        <v>34</v>
      </c>
      <c r="AE28" s="91">
        <v>32</v>
      </c>
      <c r="AF28" s="58">
        <v>34</v>
      </c>
      <c r="AG28" s="187">
        <v>128</v>
      </c>
      <c r="AH28" s="187">
        <v>19</v>
      </c>
    </row>
    <row r="29" spans="1:34" ht="15">
      <c r="A29" s="6">
        <v>21</v>
      </c>
      <c r="B29" s="150" t="s">
        <v>130</v>
      </c>
      <c r="C29" s="98" t="s">
        <v>65</v>
      </c>
      <c r="D29" s="22">
        <v>63137</v>
      </c>
      <c r="F29" s="46">
        <v>53</v>
      </c>
      <c r="G29" s="2"/>
      <c r="H29" s="96">
        <v>27</v>
      </c>
      <c r="I29" s="91">
        <v>33</v>
      </c>
      <c r="J29" s="91">
        <v>31</v>
      </c>
      <c r="K29" s="58">
        <v>27</v>
      </c>
      <c r="L29" s="207">
        <v>118</v>
      </c>
      <c r="M29" s="114">
        <v>31</v>
      </c>
      <c r="N29" s="116"/>
      <c r="O29" s="96">
        <v>31</v>
      </c>
      <c r="P29" s="91">
        <v>32</v>
      </c>
      <c r="Q29" s="91">
        <v>26</v>
      </c>
      <c r="R29" s="183"/>
      <c r="S29" s="187">
        <v>89</v>
      </c>
      <c r="T29" s="186">
        <v>5</v>
      </c>
      <c r="U29" s="116"/>
      <c r="V29" s="96">
        <v>25</v>
      </c>
      <c r="W29" s="91">
        <v>27</v>
      </c>
      <c r="X29" s="91">
        <v>37</v>
      </c>
      <c r="Y29" s="58">
        <v>23</v>
      </c>
      <c r="Z29" s="187">
        <v>112</v>
      </c>
      <c r="AA29" s="90">
        <v>28</v>
      </c>
      <c r="AB29" s="117"/>
      <c r="AC29" s="96">
        <v>36</v>
      </c>
      <c r="AD29" s="91">
        <v>27</v>
      </c>
      <c r="AE29" s="91">
        <v>35</v>
      </c>
      <c r="AF29" s="58">
        <v>31</v>
      </c>
      <c r="AG29" s="187">
        <v>129</v>
      </c>
      <c r="AH29" s="187">
        <v>20</v>
      </c>
    </row>
    <row r="30" spans="1:34" ht="15">
      <c r="A30" s="6">
        <v>22</v>
      </c>
      <c r="B30" s="232" t="s">
        <v>90</v>
      </c>
      <c r="C30" s="98" t="s">
        <v>59</v>
      </c>
      <c r="D30" s="22">
        <v>66060</v>
      </c>
      <c r="F30" s="46">
        <v>58</v>
      </c>
      <c r="G30" s="2"/>
      <c r="H30" s="96">
        <v>34</v>
      </c>
      <c r="I30" s="91">
        <v>29</v>
      </c>
      <c r="J30" s="91">
        <v>29</v>
      </c>
      <c r="K30" s="58">
        <v>21</v>
      </c>
      <c r="L30" s="195">
        <v>113</v>
      </c>
      <c r="M30" s="114">
        <v>26</v>
      </c>
      <c r="N30" s="116"/>
      <c r="O30" s="96">
        <v>36</v>
      </c>
      <c r="P30" s="91">
        <v>34</v>
      </c>
      <c r="Q30" s="91">
        <v>36</v>
      </c>
      <c r="R30" s="183"/>
      <c r="S30" s="187">
        <v>106</v>
      </c>
      <c r="T30" s="186">
        <v>22</v>
      </c>
      <c r="U30" s="116"/>
      <c r="V30" s="96">
        <v>24</v>
      </c>
      <c r="W30" s="91">
        <v>26</v>
      </c>
      <c r="X30" s="91">
        <v>29</v>
      </c>
      <c r="Y30" s="58">
        <v>29</v>
      </c>
      <c r="Z30" s="187">
        <v>108</v>
      </c>
      <c r="AA30" s="90">
        <v>24</v>
      </c>
      <c r="AB30" s="117"/>
      <c r="AC30" s="96">
        <v>26</v>
      </c>
      <c r="AD30" s="91">
        <v>32</v>
      </c>
      <c r="AE30" s="91">
        <v>32</v>
      </c>
      <c r="AF30" s="58">
        <v>31</v>
      </c>
      <c r="AG30" s="187">
        <v>121</v>
      </c>
      <c r="AH30" s="187">
        <v>12</v>
      </c>
    </row>
    <row r="31" spans="1:34" ht="15">
      <c r="A31" s="6">
        <v>23</v>
      </c>
      <c r="B31" s="150" t="s">
        <v>124</v>
      </c>
      <c r="C31" s="98" t="s">
        <v>59</v>
      </c>
      <c r="D31" s="22">
        <v>17470</v>
      </c>
      <c r="F31" s="46">
        <v>60</v>
      </c>
      <c r="G31" s="2"/>
      <c r="H31" s="96">
        <v>23</v>
      </c>
      <c r="I31" s="91">
        <v>22</v>
      </c>
      <c r="J31" s="91">
        <v>28</v>
      </c>
      <c r="K31" s="58">
        <v>25</v>
      </c>
      <c r="L31" s="196">
        <v>98</v>
      </c>
      <c r="M31" s="114">
        <v>11</v>
      </c>
      <c r="N31" s="116"/>
      <c r="O31" s="96">
        <v>33</v>
      </c>
      <c r="P31" s="91">
        <v>41</v>
      </c>
      <c r="Q31" s="91">
        <v>31</v>
      </c>
      <c r="R31" s="183"/>
      <c r="S31" s="187">
        <v>105</v>
      </c>
      <c r="T31" s="186">
        <v>21</v>
      </c>
      <c r="U31" s="116"/>
      <c r="V31" s="96">
        <v>30</v>
      </c>
      <c r="W31" s="91">
        <v>29</v>
      </c>
      <c r="X31" s="91">
        <v>29</v>
      </c>
      <c r="Y31" s="58">
        <v>24</v>
      </c>
      <c r="Z31" s="187">
        <v>112</v>
      </c>
      <c r="AA31" s="90">
        <v>28</v>
      </c>
      <c r="AB31" s="117"/>
      <c r="AC31" s="96">
        <v>126</v>
      </c>
      <c r="AD31" s="91">
        <v>126</v>
      </c>
      <c r="AE31" s="91">
        <v>126</v>
      </c>
      <c r="AF31" s="58">
        <v>126</v>
      </c>
      <c r="AG31" s="187">
        <v>504</v>
      </c>
      <c r="AH31" s="187">
        <v>395</v>
      </c>
    </row>
    <row r="32" spans="1:34" ht="15">
      <c r="A32" s="6">
        <v>24</v>
      </c>
      <c r="B32" s="150" t="s">
        <v>85</v>
      </c>
      <c r="C32" s="98" t="s">
        <v>65</v>
      </c>
      <c r="D32" s="22">
        <v>40264</v>
      </c>
      <c r="F32" s="46">
        <v>67</v>
      </c>
      <c r="G32" s="2"/>
      <c r="H32" s="96">
        <v>27</v>
      </c>
      <c r="I32" s="91">
        <v>25</v>
      </c>
      <c r="J32" s="91">
        <v>30</v>
      </c>
      <c r="K32" s="58">
        <v>28</v>
      </c>
      <c r="L32" s="194">
        <v>110</v>
      </c>
      <c r="M32" s="114">
        <v>23</v>
      </c>
      <c r="N32" s="116"/>
      <c r="O32" s="96">
        <v>126</v>
      </c>
      <c r="P32" s="91">
        <v>126</v>
      </c>
      <c r="Q32" s="91">
        <v>126</v>
      </c>
      <c r="R32" s="183"/>
      <c r="S32" s="187">
        <v>378</v>
      </c>
      <c r="T32" s="186">
        <v>294</v>
      </c>
      <c r="U32" s="116"/>
      <c r="V32" s="56">
        <v>29</v>
      </c>
      <c r="W32" s="55">
        <v>25</v>
      </c>
      <c r="X32" s="55">
        <v>25</v>
      </c>
      <c r="Y32" s="58">
        <v>30</v>
      </c>
      <c r="Z32" s="218">
        <v>109</v>
      </c>
      <c r="AA32" s="90">
        <v>25</v>
      </c>
      <c r="AB32" s="117"/>
      <c r="AC32" s="96">
        <v>32</v>
      </c>
      <c r="AD32" s="91">
        <v>31</v>
      </c>
      <c r="AE32" s="91">
        <v>32</v>
      </c>
      <c r="AF32" s="58">
        <v>33</v>
      </c>
      <c r="AG32" s="187">
        <v>128</v>
      </c>
      <c r="AH32" s="187">
        <v>19</v>
      </c>
    </row>
    <row r="33" spans="1:34" ht="15">
      <c r="A33" s="6">
        <v>25</v>
      </c>
      <c r="B33" s="150" t="s">
        <v>131</v>
      </c>
      <c r="C33" s="98" t="s">
        <v>80</v>
      </c>
      <c r="D33" s="22">
        <v>4908</v>
      </c>
      <c r="F33" s="46">
        <v>68</v>
      </c>
      <c r="G33" s="2"/>
      <c r="H33" s="96">
        <v>33</v>
      </c>
      <c r="I33" s="91">
        <v>33</v>
      </c>
      <c r="J33" s="91">
        <v>25</v>
      </c>
      <c r="K33" s="58">
        <v>24</v>
      </c>
      <c r="L33" s="194">
        <v>115</v>
      </c>
      <c r="M33" s="114">
        <v>28</v>
      </c>
      <c r="N33" s="116"/>
      <c r="O33" s="96">
        <v>31</v>
      </c>
      <c r="P33" s="91">
        <v>36</v>
      </c>
      <c r="Q33" s="91">
        <v>34</v>
      </c>
      <c r="R33" s="183"/>
      <c r="S33" s="187">
        <v>101</v>
      </c>
      <c r="T33" s="186">
        <v>17</v>
      </c>
      <c r="U33" s="116"/>
      <c r="V33" s="96">
        <v>28</v>
      </c>
      <c r="W33" s="91">
        <v>25</v>
      </c>
      <c r="X33" s="91">
        <v>30</v>
      </c>
      <c r="Y33" s="58">
        <v>24</v>
      </c>
      <c r="Z33" s="187">
        <v>107</v>
      </c>
      <c r="AA33" s="90">
        <v>23</v>
      </c>
      <c r="AB33" s="117"/>
      <c r="AC33" s="96">
        <v>126</v>
      </c>
      <c r="AD33" s="91">
        <v>126</v>
      </c>
      <c r="AE33" s="91">
        <v>126</v>
      </c>
      <c r="AF33" s="58">
        <v>126</v>
      </c>
      <c r="AG33" s="187">
        <v>504</v>
      </c>
      <c r="AH33" s="187">
        <v>395</v>
      </c>
    </row>
    <row r="34" spans="1:34" ht="15">
      <c r="A34" s="6">
        <v>26</v>
      </c>
      <c r="B34" s="232" t="s">
        <v>100</v>
      </c>
      <c r="C34" s="98" t="s">
        <v>59</v>
      </c>
      <c r="D34" s="22">
        <v>23321</v>
      </c>
      <c r="F34" s="46">
        <v>70</v>
      </c>
      <c r="G34" s="2"/>
      <c r="H34" s="96">
        <v>126</v>
      </c>
      <c r="I34" s="91">
        <v>126</v>
      </c>
      <c r="J34" s="91">
        <v>126</v>
      </c>
      <c r="K34" s="58">
        <v>126</v>
      </c>
      <c r="L34" s="194">
        <v>504</v>
      </c>
      <c r="M34" s="114">
        <v>417</v>
      </c>
      <c r="N34" s="116"/>
      <c r="O34" s="96">
        <v>36</v>
      </c>
      <c r="P34" s="91">
        <v>30</v>
      </c>
      <c r="Q34" s="91">
        <v>31</v>
      </c>
      <c r="R34" s="183"/>
      <c r="S34" s="187">
        <v>97</v>
      </c>
      <c r="T34" s="186">
        <v>13</v>
      </c>
      <c r="U34" s="116"/>
      <c r="V34" s="96">
        <v>31</v>
      </c>
      <c r="W34" s="91">
        <v>31</v>
      </c>
      <c r="X34" s="91">
        <v>29</v>
      </c>
      <c r="Y34" s="58">
        <v>29</v>
      </c>
      <c r="Z34" s="187">
        <v>120</v>
      </c>
      <c r="AA34" s="90">
        <v>36</v>
      </c>
      <c r="AB34" s="117"/>
      <c r="AC34" s="96">
        <v>30</v>
      </c>
      <c r="AD34" s="91">
        <v>31</v>
      </c>
      <c r="AE34" s="91">
        <v>30</v>
      </c>
      <c r="AF34" s="58">
        <v>39</v>
      </c>
      <c r="AG34" s="187">
        <v>130</v>
      </c>
      <c r="AH34" s="187">
        <v>21</v>
      </c>
    </row>
    <row r="35" spans="1:34" ht="15">
      <c r="A35" s="6">
        <v>27</v>
      </c>
      <c r="B35" s="150" t="s">
        <v>79</v>
      </c>
      <c r="C35" s="98" t="s">
        <v>80</v>
      </c>
      <c r="D35" s="22">
        <v>9710</v>
      </c>
      <c r="F35" s="46">
        <v>72</v>
      </c>
      <c r="G35" s="2"/>
      <c r="H35" s="96">
        <v>21</v>
      </c>
      <c r="I35" s="91">
        <v>28</v>
      </c>
      <c r="J35" s="91">
        <v>27</v>
      </c>
      <c r="K35" s="58">
        <v>28</v>
      </c>
      <c r="L35" s="194">
        <v>104</v>
      </c>
      <c r="M35" s="114">
        <v>17</v>
      </c>
      <c r="N35" s="116"/>
      <c r="O35" s="96">
        <v>38</v>
      </c>
      <c r="P35" s="91">
        <v>35</v>
      </c>
      <c r="Q35" s="91">
        <v>36</v>
      </c>
      <c r="R35" s="183"/>
      <c r="S35" s="187">
        <v>109</v>
      </c>
      <c r="T35" s="186">
        <v>25</v>
      </c>
      <c r="U35" s="116"/>
      <c r="V35" s="96">
        <v>34</v>
      </c>
      <c r="W35" s="91">
        <v>27</v>
      </c>
      <c r="X35" s="91">
        <v>26</v>
      </c>
      <c r="Y35" s="58">
        <v>27</v>
      </c>
      <c r="Z35" s="187">
        <v>114</v>
      </c>
      <c r="AA35" s="90">
        <v>30</v>
      </c>
      <c r="AB35" s="117"/>
      <c r="AC35" s="96">
        <v>126</v>
      </c>
      <c r="AD35" s="91">
        <v>126</v>
      </c>
      <c r="AE35" s="91">
        <v>126</v>
      </c>
      <c r="AF35" s="58">
        <v>126</v>
      </c>
      <c r="AG35" s="187">
        <v>504</v>
      </c>
      <c r="AH35" s="187">
        <v>395</v>
      </c>
    </row>
    <row r="36" spans="1:34" ht="15">
      <c r="A36" s="6">
        <v>28</v>
      </c>
      <c r="B36" s="150" t="s">
        <v>88</v>
      </c>
      <c r="C36" s="98" t="s">
        <v>71</v>
      </c>
      <c r="D36" s="22">
        <v>30185</v>
      </c>
      <c r="F36" s="46">
        <v>73</v>
      </c>
      <c r="G36" s="2"/>
      <c r="H36" s="96">
        <v>42</v>
      </c>
      <c r="I36" s="91">
        <v>25</v>
      </c>
      <c r="J36" s="91">
        <v>24</v>
      </c>
      <c r="K36" s="58">
        <v>22</v>
      </c>
      <c r="L36" s="194">
        <v>113</v>
      </c>
      <c r="M36" s="114">
        <v>26</v>
      </c>
      <c r="N36" s="116"/>
      <c r="O36" s="96">
        <v>34</v>
      </c>
      <c r="P36" s="91">
        <v>34</v>
      </c>
      <c r="Q36" s="91">
        <v>36</v>
      </c>
      <c r="R36" s="183"/>
      <c r="S36" s="187">
        <v>104</v>
      </c>
      <c r="T36" s="186">
        <v>20</v>
      </c>
      <c r="U36" s="116"/>
      <c r="V36" s="96">
        <v>24</v>
      </c>
      <c r="W36" s="91">
        <v>22</v>
      </c>
      <c r="X36" s="91">
        <v>31</v>
      </c>
      <c r="Y36" s="58">
        <v>34</v>
      </c>
      <c r="Z36" s="187">
        <v>111</v>
      </c>
      <c r="AA36" s="90">
        <v>27</v>
      </c>
      <c r="AB36" s="117"/>
      <c r="AC36" s="96">
        <v>33</v>
      </c>
      <c r="AD36" s="91">
        <v>39</v>
      </c>
      <c r="AE36" s="91">
        <v>27</v>
      </c>
      <c r="AF36" s="58">
        <v>41</v>
      </c>
      <c r="AG36" s="187">
        <v>140</v>
      </c>
      <c r="AH36" s="187">
        <v>31</v>
      </c>
    </row>
    <row r="37" spans="1:34" ht="15">
      <c r="A37" s="6">
        <v>29</v>
      </c>
      <c r="B37" s="150" t="s">
        <v>126</v>
      </c>
      <c r="C37" s="98" t="s">
        <v>71</v>
      </c>
      <c r="D37" s="22">
        <v>17490</v>
      </c>
      <c r="F37" s="46">
        <v>76</v>
      </c>
      <c r="G37" s="2"/>
      <c r="H37" s="96">
        <v>26</v>
      </c>
      <c r="I37" s="91">
        <v>24</v>
      </c>
      <c r="J37" s="91">
        <v>28</v>
      </c>
      <c r="K37" s="58">
        <v>25</v>
      </c>
      <c r="L37" s="194">
        <v>103</v>
      </c>
      <c r="M37" s="114">
        <v>16</v>
      </c>
      <c r="N37" s="116"/>
      <c r="O37" s="96">
        <v>41</v>
      </c>
      <c r="P37" s="91">
        <v>31</v>
      </c>
      <c r="Q37" s="91">
        <v>39</v>
      </c>
      <c r="R37" s="183"/>
      <c r="S37" s="187">
        <v>111</v>
      </c>
      <c r="T37" s="186">
        <v>27</v>
      </c>
      <c r="U37" s="116"/>
      <c r="V37" s="96">
        <v>126</v>
      </c>
      <c r="W37" s="91">
        <v>126</v>
      </c>
      <c r="X37" s="91">
        <v>126</v>
      </c>
      <c r="Y37" s="58">
        <v>126</v>
      </c>
      <c r="Z37" s="187">
        <v>504</v>
      </c>
      <c r="AA37" s="90">
        <v>420</v>
      </c>
      <c r="AB37" s="117"/>
      <c r="AC37" s="96">
        <v>36</v>
      </c>
      <c r="AD37" s="91">
        <v>36</v>
      </c>
      <c r="AE37" s="91">
        <v>36</v>
      </c>
      <c r="AF37" s="58">
        <v>34</v>
      </c>
      <c r="AG37" s="187">
        <v>142</v>
      </c>
      <c r="AH37" s="187">
        <v>33</v>
      </c>
    </row>
    <row r="38" spans="1:34" ht="15">
      <c r="A38" s="6">
        <v>30</v>
      </c>
      <c r="B38" s="232" t="s">
        <v>93</v>
      </c>
      <c r="C38" s="98" t="s">
        <v>61</v>
      </c>
      <c r="D38" s="22">
        <v>38362</v>
      </c>
      <c r="F38" s="46">
        <v>80</v>
      </c>
      <c r="G38" s="2"/>
      <c r="H38" s="96">
        <v>36</v>
      </c>
      <c r="I38" s="91">
        <v>26</v>
      </c>
      <c r="J38" s="91">
        <v>31</v>
      </c>
      <c r="K38" s="58">
        <v>31</v>
      </c>
      <c r="L38" s="194">
        <v>124</v>
      </c>
      <c r="M38" s="114">
        <v>37</v>
      </c>
      <c r="N38" s="116"/>
      <c r="O38" s="96">
        <v>36</v>
      </c>
      <c r="P38" s="91">
        <v>39</v>
      </c>
      <c r="Q38" s="91">
        <v>37</v>
      </c>
      <c r="R38" s="183"/>
      <c r="S38" s="187">
        <v>112</v>
      </c>
      <c r="T38" s="186">
        <v>28</v>
      </c>
      <c r="U38" s="116"/>
      <c r="V38" s="96">
        <v>27</v>
      </c>
      <c r="W38" s="91">
        <v>26</v>
      </c>
      <c r="X38" s="91">
        <v>30</v>
      </c>
      <c r="Y38" s="58">
        <v>29</v>
      </c>
      <c r="Z38" s="187">
        <v>112</v>
      </c>
      <c r="AA38" s="90">
        <v>28</v>
      </c>
      <c r="AB38" s="117"/>
      <c r="AC38" s="96">
        <v>36</v>
      </c>
      <c r="AD38" s="91">
        <v>33</v>
      </c>
      <c r="AE38" s="91">
        <v>31</v>
      </c>
      <c r="AF38" s="58">
        <v>33</v>
      </c>
      <c r="AG38" s="187">
        <v>133</v>
      </c>
      <c r="AH38" s="187">
        <v>24</v>
      </c>
    </row>
    <row r="39" spans="1:34" ht="15">
      <c r="A39" s="6">
        <v>31</v>
      </c>
      <c r="B39" s="232" t="s">
        <v>137</v>
      </c>
      <c r="C39" s="98" t="s">
        <v>65</v>
      </c>
      <c r="D39" s="22">
        <v>5263</v>
      </c>
      <c r="F39" s="46">
        <v>82</v>
      </c>
      <c r="G39" s="2"/>
      <c r="H39" s="96">
        <v>32</v>
      </c>
      <c r="I39" s="91">
        <v>35</v>
      </c>
      <c r="J39" s="91">
        <v>31</v>
      </c>
      <c r="K39" s="58">
        <v>35</v>
      </c>
      <c r="L39" s="194">
        <v>133</v>
      </c>
      <c r="M39" s="114">
        <v>46</v>
      </c>
      <c r="N39" s="116"/>
      <c r="O39" s="96">
        <v>38</v>
      </c>
      <c r="P39" s="91">
        <v>32</v>
      </c>
      <c r="Q39" s="91">
        <v>31</v>
      </c>
      <c r="R39" s="183"/>
      <c r="S39" s="187">
        <v>101</v>
      </c>
      <c r="T39" s="186">
        <v>17</v>
      </c>
      <c r="U39" s="116"/>
      <c r="V39" s="96">
        <v>30</v>
      </c>
      <c r="W39" s="91">
        <v>31</v>
      </c>
      <c r="X39" s="91">
        <v>27</v>
      </c>
      <c r="Y39" s="58">
        <v>30</v>
      </c>
      <c r="Z39" s="187">
        <v>118</v>
      </c>
      <c r="AA39" s="90">
        <v>34</v>
      </c>
      <c r="AB39" s="117"/>
      <c r="AC39" s="96">
        <v>32</v>
      </c>
      <c r="AD39" s="91">
        <v>32</v>
      </c>
      <c r="AE39" s="91">
        <v>43</v>
      </c>
      <c r="AF39" s="58">
        <v>33</v>
      </c>
      <c r="AG39" s="187">
        <v>140</v>
      </c>
      <c r="AH39" s="187">
        <v>31</v>
      </c>
    </row>
    <row r="40" spans="1:34" ht="15">
      <c r="A40" s="6">
        <v>32</v>
      </c>
      <c r="B40" s="150" t="s">
        <v>132</v>
      </c>
      <c r="C40" s="98" t="s">
        <v>59</v>
      </c>
      <c r="D40" s="22">
        <v>36192</v>
      </c>
      <c r="F40" s="46">
        <v>90</v>
      </c>
      <c r="G40" s="2"/>
      <c r="H40" s="96">
        <v>24</v>
      </c>
      <c r="I40" s="91">
        <v>33</v>
      </c>
      <c r="J40" s="91">
        <v>30</v>
      </c>
      <c r="K40" s="58">
        <v>32</v>
      </c>
      <c r="L40" s="194">
        <v>119</v>
      </c>
      <c r="M40" s="114">
        <v>32</v>
      </c>
      <c r="N40" s="116"/>
      <c r="O40" s="96">
        <v>30</v>
      </c>
      <c r="P40" s="91">
        <v>43</v>
      </c>
      <c r="Q40" s="91">
        <v>40</v>
      </c>
      <c r="R40" s="183"/>
      <c r="S40" s="187">
        <v>113</v>
      </c>
      <c r="T40" s="186">
        <v>29</v>
      </c>
      <c r="U40" s="116"/>
      <c r="V40" s="96">
        <v>32</v>
      </c>
      <c r="W40" s="91">
        <v>25</v>
      </c>
      <c r="X40" s="91">
        <v>28</v>
      </c>
      <c r="Y40" s="58">
        <v>28</v>
      </c>
      <c r="Z40" s="187">
        <v>113</v>
      </c>
      <c r="AA40" s="90">
        <v>29</v>
      </c>
      <c r="AB40" s="117"/>
      <c r="AC40" s="96">
        <v>36</v>
      </c>
      <c r="AD40" s="91">
        <v>35</v>
      </c>
      <c r="AE40" s="91">
        <v>36</v>
      </c>
      <c r="AF40" s="58">
        <v>37</v>
      </c>
      <c r="AG40" s="187">
        <v>144</v>
      </c>
      <c r="AH40" s="187">
        <v>35</v>
      </c>
    </row>
    <row r="41" spans="1:34" ht="15">
      <c r="A41" s="6">
        <v>33</v>
      </c>
      <c r="B41" s="150" t="s">
        <v>99</v>
      </c>
      <c r="C41" s="98" t="s">
        <v>56</v>
      </c>
      <c r="D41" s="22">
        <v>66158</v>
      </c>
      <c r="F41" s="46">
        <v>115</v>
      </c>
      <c r="G41" s="2"/>
      <c r="H41" s="96">
        <v>126</v>
      </c>
      <c r="I41" s="91">
        <v>126</v>
      </c>
      <c r="J41" s="91">
        <v>126</v>
      </c>
      <c r="K41" s="58">
        <v>126</v>
      </c>
      <c r="L41" s="194">
        <v>504</v>
      </c>
      <c r="M41" s="114">
        <v>417</v>
      </c>
      <c r="N41" s="116"/>
      <c r="O41" s="96">
        <v>43</v>
      </c>
      <c r="P41" s="91">
        <v>41</v>
      </c>
      <c r="Q41" s="91">
        <v>39</v>
      </c>
      <c r="R41" s="183"/>
      <c r="S41" s="187">
        <v>123</v>
      </c>
      <c r="T41" s="186">
        <v>39</v>
      </c>
      <c r="U41" s="116"/>
      <c r="V41" s="96">
        <v>28</v>
      </c>
      <c r="W41" s="91">
        <v>26</v>
      </c>
      <c r="X41" s="91">
        <v>32</v>
      </c>
      <c r="Y41" s="58">
        <v>24</v>
      </c>
      <c r="Z41" s="187">
        <v>110</v>
      </c>
      <c r="AA41" s="90">
        <v>26</v>
      </c>
      <c r="AB41" s="117"/>
      <c r="AC41" s="96">
        <v>39</v>
      </c>
      <c r="AD41" s="91">
        <v>37</v>
      </c>
      <c r="AE41" s="91">
        <v>37</v>
      </c>
      <c r="AF41" s="58">
        <v>46</v>
      </c>
      <c r="AG41" s="187">
        <v>159</v>
      </c>
      <c r="AH41" s="187">
        <v>50</v>
      </c>
    </row>
    <row r="42" spans="1:34" ht="15">
      <c r="A42" s="6">
        <v>34</v>
      </c>
      <c r="B42" s="150" t="s">
        <v>135</v>
      </c>
      <c r="C42" s="98" t="s">
        <v>61</v>
      </c>
      <c r="D42" s="22">
        <v>65912</v>
      </c>
      <c r="F42" s="46">
        <v>120</v>
      </c>
      <c r="G42" s="2"/>
      <c r="H42" s="96">
        <v>32</v>
      </c>
      <c r="I42" s="91">
        <v>35</v>
      </c>
      <c r="J42" s="91">
        <v>31</v>
      </c>
      <c r="K42" s="58">
        <v>32</v>
      </c>
      <c r="L42" s="194">
        <v>130</v>
      </c>
      <c r="M42" s="114">
        <v>43</v>
      </c>
      <c r="N42" s="116"/>
      <c r="O42" s="96">
        <v>42</v>
      </c>
      <c r="P42" s="91">
        <v>44</v>
      </c>
      <c r="Q42" s="91">
        <v>37</v>
      </c>
      <c r="R42" s="183"/>
      <c r="S42" s="187">
        <v>123</v>
      </c>
      <c r="T42" s="186">
        <v>39</v>
      </c>
      <c r="U42" s="116"/>
      <c r="V42" s="96">
        <v>30</v>
      </c>
      <c r="W42" s="91">
        <v>36</v>
      </c>
      <c r="X42" s="91">
        <v>28</v>
      </c>
      <c r="Y42" s="58">
        <v>28</v>
      </c>
      <c r="Z42" s="187">
        <v>122</v>
      </c>
      <c r="AA42" s="90">
        <v>38</v>
      </c>
      <c r="AB42" s="117"/>
      <c r="AC42" s="96">
        <v>126</v>
      </c>
      <c r="AD42" s="91">
        <v>126</v>
      </c>
      <c r="AE42" s="91">
        <v>126</v>
      </c>
      <c r="AF42" s="58">
        <v>126</v>
      </c>
      <c r="AG42" s="187">
        <v>504</v>
      </c>
      <c r="AH42" s="187">
        <v>395</v>
      </c>
    </row>
    <row r="43" spans="1:34" ht="15">
      <c r="A43" s="6">
        <v>35</v>
      </c>
      <c r="B43" s="150" t="s">
        <v>139</v>
      </c>
      <c r="C43" s="98" t="s">
        <v>65</v>
      </c>
      <c r="D43" s="58">
        <v>20044</v>
      </c>
      <c r="F43" s="46">
        <v>207</v>
      </c>
      <c r="G43" s="2"/>
      <c r="H43" s="96">
        <v>126</v>
      </c>
      <c r="I43" s="91">
        <v>126</v>
      </c>
      <c r="J43" s="91">
        <v>126</v>
      </c>
      <c r="K43" s="58">
        <v>126</v>
      </c>
      <c r="L43" s="194">
        <v>504</v>
      </c>
      <c r="M43" s="114">
        <v>417</v>
      </c>
      <c r="N43" s="190"/>
      <c r="O43" s="96">
        <v>42</v>
      </c>
      <c r="P43" s="91">
        <v>49</v>
      </c>
      <c r="Q43" s="91">
        <v>47</v>
      </c>
      <c r="R43" s="183"/>
      <c r="S43" s="187">
        <v>138</v>
      </c>
      <c r="T43" s="186">
        <v>54</v>
      </c>
      <c r="U43" s="116"/>
      <c r="V43" s="96">
        <v>38</v>
      </c>
      <c r="W43" s="91">
        <v>45</v>
      </c>
      <c r="X43" s="91">
        <v>46</v>
      </c>
      <c r="Y43" s="58">
        <v>48</v>
      </c>
      <c r="Z43" s="187">
        <v>177</v>
      </c>
      <c r="AA43" s="90">
        <v>93</v>
      </c>
      <c r="AB43" s="117"/>
      <c r="AC43" s="96">
        <v>44</v>
      </c>
      <c r="AD43" s="91">
        <v>40</v>
      </c>
      <c r="AE43" s="91">
        <v>43</v>
      </c>
      <c r="AF43" s="58">
        <v>42</v>
      </c>
      <c r="AG43" s="187">
        <v>169</v>
      </c>
      <c r="AH43" s="187">
        <v>60</v>
      </c>
    </row>
    <row r="44" spans="1:34" ht="15">
      <c r="A44" s="6" t="s">
        <v>167</v>
      </c>
      <c r="B44" s="150" t="s">
        <v>138</v>
      </c>
      <c r="C44" s="98" t="s">
        <v>59</v>
      </c>
      <c r="D44" s="22">
        <v>4967</v>
      </c>
      <c r="F44" s="46">
        <v>134</v>
      </c>
      <c r="G44" s="2"/>
      <c r="H44" s="96">
        <v>52</v>
      </c>
      <c r="I44" s="91">
        <v>33</v>
      </c>
      <c r="J44" s="91">
        <v>35</v>
      </c>
      <c r="K44" s="58">
        <v>29</v>
      </c>
      <c r="L44" s="194">
        <v>149</v>
      </c>
      <c r="M44" s="114">
        <v>62</v>
      </c>
      <c r="N44" s="116"/>
      <c r="O44" s="96">
        <v>41</v>
      </c>
      <c r="P44" s="91">
        <v>33</v>
      </c>
      <c r="Q44" s="91">
        <v>41</v>
      </c>
      <c r="R44" s="183"/>
      <c r="S44" s="187">
        <v>115</v>
      </c>
      <c r="T44" s="186">
        <v>31</v>
      </c>
      <c r="U44" s="116"/>
      <c r="V44" s="96">
        <v>31</v>
      </c>
      <c r="W44" s="91">
        <v>36</v>
      </c>
      <c r="X44" s="91">
        <v>27</v>
      </c>
      <c r="Y44" s="58">
        <v>31</v>
      </c>
      <c r="Z44" s="187">
        <v>125</v>
      </c>
      <c r="AA44" s="90">
        <v>41</v>
      </c>
      <c r="AB44" s="117"/>
      <c r="AC44" s="96">
        <v>126</v>
      </c>
      <c r="AD44" s="91">
        <v>126</v>
      </c>
      <c r="AE44" s="91">
        <v>126</v>
      </c>
      <c r="AF44" s="58">
        <v>126</v>
      </c>
      <c r="AG44" s="187">
        <v>504</v>
      </c>
      <c r="AH44" s="187">
        <v>395</v>
      </c>
    </row>
    <row r="45" spans="1:34" ht="15">
      <c r="A45" s="6" t="s">
        <v>167</v>
      </c>
      <c r="B45" s="232" t="s">
        <v>142</v>
      </c>
      <c r="C45" s="98" t="s">
        <v>71</v>
      </c>
      <c r="D45" s="22">
        <v>6538</v>
      </c>
      <c r="F45" s="46">
        <v>316</v>
      </c>
      <c r="G45" s="2"/>
      <c r="H45" s="96">
        <v>126</v>
      </c>
      <c r="I45" s="91">
        <v>126</v>
      </c>
      <c r="J45" s="91">
        <v>126</v>
      </c>
      <c r="K45" s="58">
        <v>126</v>
      </c>
      <c r="L45" s="194">
        <v>504</v>
      </c>
      <c r="M45" s="114">
        <v>417</v>
      </c>
      <c r="N45" s="116"/>
      <c r="O45" s="96">
        <v>126</v>
      </c>
      <c r="P45" s="91">
        <v>126</v>
      </c>
      <c r="Q45" s="91">
        <v>126</v>
      </c>
      <c r="R45" s="183"/>
      <c r="S45" s="187">
        <v>378</v>
      </c>
      <c r="T45" s="186">
        <v>294</v>
      </c>
      <c r="U45" s="116"/>
      <c r="V45" s="96">
        <v>22</v>
      </c>
      <c r="W45" s="91">
        <v>19</v>
      </c>
      <c r="X45" s="91">
        <v>25</v>
      </c>
      <c r="Y45" s="58">
        <v>25</v>
      </c>
      <c r="Z45" s="187">
        <v>91</v>
      </c>
      <c r="AA45" s="90">
        <v>7</v>
      </c>
      <c r="AB45" s="117"/>
      <c r="AC45" s="96">
        <v>34</v>
      </c>
      <c r="AD45" s="91">
        <v>29</v>
      </c>
      <c r="AE45" s="91">
        <v>33</v>
      </c>
      <c r="AF45" s="58">
        <v>28</v>
      </c>
      <c r="AG45" s="187">
        <v>124</v>
      </c>
      <c r="AH45" s="187">
        <v>15</v>
      </c>
    </row>
    <row r="46" spans="1:34" ht="15">
      <c r="A46" s="6" t="s">
        <v>167</v>
      </c>
      <c r="B46" s="150" t="s">
        <v>89</v>
      </c>
      <c r="C46" s="98" t="s">
        <v>71</v>
      </c>
      <c r="D46" s="22">
        <v>50463</v>
      </c>
      <c r="F46" s="46">
        <v>449</v>
      </c>
      <c r="G46" s="2"/>
      <c r="H46" s="96">
        <v>29</v>
      </c>
      <c r="I46" s="91">
        <v>29</v>
      </c>
      <c r="J46" s="91">
        <v>30</v>
      </c>
      <c r="K46" s="58">
        <v>25</v>
      </c>
      <c r="L46" s="194">
        <v>113</v>
      </c>
      <c r="M46" s="114">
        <v>26</v>
      </c>
      <c r="N46" s="116"/>
      <c r="O46" s="96">
        <v>38</v>
      </c>
      <c r="P46" s="91">
        <v>39</v>
      </c>
      <c r="Q46" s="91">
        <v>35</v>
      </c>
      <c r="R46" s="183"/>
      <c r="S46" s="187">
        <v>112</v>
      </c>
      <c r="T46" s="186">
        <v>28</v>
      </c>
      <c r="U46" s="116"/>
      <c r="V46" s="96">
        <v>126</v>
      </c>
      <c r="W46" s="91">
        <v>126</v>
      </c>
      <c r="X46" s="91">
        <v>126</v>
      </c>
      <c r="Y46" s="58">
        <v>126</v>
      </c>
      <c r="Z46" s="187">
        <v>504</v>
      </c>
      <c r="AA46" s="90">
        <v>420</v>
      </c>
      <c r="AB46" s="117"/>
      <c r="AC46" s="96">
        <v>126</v>
      </c>
      <c r="AD46" s="91">
        <v>126</v>
      </c>
      <c r="AE46" s="91">
        <v>126</v>
      </c>
      <c r="AF46" s="58">
        <v>126</v>
      </c>
      <c r="AG46" s="187">
        <v>504</v>
      </c>
      <c r="AH46" s="187">
        <v>395</v>
      </c>
    </row>
    <row r="47" spans="1:34" ht="15">
      <c r="A47" s="6" t="s">
        <v>167</v>
      </c>
      <c r="B47" s="150" t="s">
        <v>133</v>
      </c>
      <c r="C47" s="98" t="s">
        <v>59</v>
      </c>
      <c r="D47" s="22">
        <v>61373</v>
      </c>
      <c r="F47" s="46">
        <v>459</v>
      </c>
      <c r="G47" s="2"/>
      <c r="H47" s="96">
        <v>29</v>
      </c>
      <c r="I47" s="91">
        <v>31</v>
      </c>
      <c r="J47" s="91">
        <v>31</v>
      </c>
      <c r="K47" s="58">
        <v>29</v>
      </c>
      <c r="L47" s="194">
        <v>120</v>
      </c>
      <c r="M47" s="114">
        <v>33</v>
      </c>
      <c r="N47" s="116"/>
      <c r="O47" s="96">
        <v>36</v>
      </c>
      <c r="P47" s="91">
        <v>43</v>
      </c>
      <c r="Q47" s="91">
        <v>36</v>
      </c>
      <c r="R47" s="183"/>
      <c r="S47" s="187">
        <v>115</v>
      </c>
      <c r="T47" s="186">
        <v>31</v>
      </c>
      <c r="U47" s="116"/>
      <c r="V47" s="96">
        <v>126</v>
      </c>
      <c r="W47" s="91">
        <v>126</v>
      </c>
      <c r="X47" s="91">
        <v>126</v>
      </c>
      <c r="Y47" s="58">
        <v>126</v>
      </c>
      <c r="Z47" s="187">
        <v>504</v>
      </c>
      <c r="AA47" s="90">
        <v>420</v>
      </c>
      <c r="AB47" s="117"/>
      <c r="AC47" s="96">
        <v>126</v>
      </c>
      <c r="AD47" s="91">
        <v>126</v>
      </c>
      <c r="AE47" s="91">
        <v>126</v>
      </c>
      <c r="AF47" s="58">
        <v>126</v>
      </c>
      <c r="AG47" s="187">
        <v>504</v>
      </c>
      <c r="AH47" s="187">
        <v>395</v>
      </c>
    </row>
    <row r="48" spans="1:34" ht="15">
      <c r="A48" s="6" t="s">
        <v>167</v>
      </c>
      <c r="B48" s="150" t="s">
        <v>98</v>
      </c>
      <c r="C48" s="98" t="s">
        <v>56</v>
      </c>
      <c r="D48" s="22">
        <v>49087</v>
      </c>
      <c r="E48" s="117"/>
      <c r="F48" s="46">
        <v>472</v>
      </c>
      <c r="G48" s="116"/>
      <c r="H48" s="96">
        <v>37</v>
      </c>
      <c r="I48" s="91">
        <v>25</v>
      </c>
      <c r="J48" s="91">
        <v>32</v>
      </c>
      <c r="K48" s="58">
        <v>33</v>
      </c>
      <c r="L48" s="194">
        <v>127</v>
      </c>
      <c r="M48" s="114">
        <v>40</v>
      </c>
      <c r="N48" s="191"/>
      <c r="O48" s="96">
        <v>45</v>
      </c>
      <c r="P48" s="91">
        <v>41</v>
      </c>
      <c r="Q48" s="91">
        <v>35</v>
      </c>
      <c r="R48" s="183"/>
      <c r="S48" s="187">
        <v>121</v>
      </c>
      <c r="T48" s="186">
        <v>37</v>
      </c>
      <c r="U48" s="116"/>
      <c r="V48" s="96">
        <v>126</v>
      </c>
      <c r="W48" s="91">
        <v>126</v>
      </c>
      <c r="X48" s="91">
        <v>126</v>
      </c>
      <c r="Y48" s="58">
        <v>126</v>
      </c>
      <c r="Z48" s="187">
        <v>504</v>
      </c>
      <c r="AA48" s="90">
        <v>420</v>
      </c>
      <c r="AB48" s="117"/>
      <c r="AC48" s="96">
        <v>126</v>
      </c>
      <c r="AD48" s="91">
        <v>126</v>
      </c>
      <c r="AE48" s="91">
        <v>126</v>
      </c>
      <c r="AF48" s="58">
        <v>126</v>
      </c>
      <c r="AG48" s="187">
        <v>504</v>
      </c>
      <c r="AH48" s="187">
        <v>395</v>
      </c>
    </row>
    <row r="49" spans="1:34" ht="15" customHeight="1" thickBot="1">
      <c r="A49" s="9"/>
      <c r="B49" s="120"/>
      <c r="C49" s="11"/>
      <c r="D49" s="23"/>
      <c r="F49" s="47"/>
      <c r="G49" s="2"/>
      <c r="H49" s="101"/>
      <c r="I49" s="102"/>
      <c r="J49" s="102"/>
      <c r="K49" s="102"/>
      <c r="L49" s="103"/>
      <c r="M49" s="57"/>
      <c r="N49" s="116"/>
      <c r="O49" s="101"/>
      <c r="P49" s="102"/>
      <c r="Q49" s="102"/>
      <c r="R49" s="102"/>
      <c r="S49" s="103"/>
      <c r="T49" s="104"/>
      <c r="U49" s="117"/>
      <c r="V49" s="105"/>
      <c r="W49" s="106"/>
      <c r="X49" s="106"/>
      <c r="Y49" s="106"/>
      <c r="Z49" s="107"/>
      <c r="AA49" s="108"/>
      <c r="AB49" s="117"/>
      <c r="AC49" s="105"/>
      <c r="AD49" s="106"/>
      <c r="AE49" s="106"/>
      <c r="AF49" s="106"/>
      <c r="AG49" s="109"/>
      <c r="AH49" s="108"/>
    </row>
    <row r="50" spans="29:34" ht="27" customHeight="1">
      <c r="AC50" s="24"/>
      <c r="AD50" s="24"/>
      <c r="AE50" s="24"/>
      <c r="AF50" s="24"/>
      <c r="AG50" s="24"/>
      <c r="AH50" s="24"/>
    </row>
    <row r="51" ht="12" thickBot="1"/>
    <row r="52" spans="1:34" s="18" customFormat="1" ht="29.25" customHeight="1" thickBot="1">
      <c r="A52" s="14" t="s">
        <v>0</v>
      </c>
      <c r="B52" s="15" t="s">
        <v>1</v>
      </c>
      <c r="C52" s="16" t="s">
        <v>2</v>
      </c>
      <c r="D52" s="17" t="s">
        <v>3</v>
      </c>
      <c r="F52" s="19" t="s">
        <v>8</v>
      </c>
      <c r="H52" s="248" t="s">
        <v>31</v>
      </c>
      <c r="I52" s="237"/>
      <c r="J52" s="237"/>
      <c r="K52" s="237"/>
      <c r="L52" s="237"/>
      <c r="M52" s="238"/>
      <c r="O52" s="236" t="s">
        <v>32</v>
      </c>
      <c r="P52" s="237"/>
      <c r="Q52" s="237"/>
      <c r="R52" s="237"/>
      <c r="S52" s="237"/>
      <c r="T52" s="238"/>
      <c r="V52" s="239" t="s">
        <v>33</v>
      </c>
      <c r="W52" s="237"/>
      <c r="X52" s="237"/>
      <c r="Y52" s="237"/>
      <c r="Z52" s="237"/>
      <c r="AA52" s="238"/>
      <c r="AC52" s="236" t="s">
        <v>34</v>
      </c>
      <c r="AD52" s="237"/>
      <c r="AE52" s="237"/>
      <c r="AF52" s="237"/>
      <c r="AG52" s="237"/>
      <c r="AH52" s="238"/>
    </row>
    <row r="53" spans="1:34" ht="11.25">
      <c r="A53" s="131"/>
      <c r="B53" s="69"/>
      <c r="C53" s="69"/>
      <c r="D53" s="70"/>
      <c r="F53" s="20"/>
      <c r="H53" s="51"/>
      <c r="I53" s="52"/>
      <c r="J53" s="52"/>
      <c r="K53" s="52"/>
      <c r="L53" s="52"/>
      <c r="M53" s="53"/>
      <c r="O53" s="25"/>
      <c r="P53" s="26"/>
      <c r="Q53" s="26"/>
      <c r="R53" s="26"/>
      <c r="S53" s="26"/>
      <c r="T53" s="27"/>
      <c r="V53" s="25"/>
      <c r="W53" s="26"/>
      <c r="X53" s="26"/>
      <c r="Y53" s="26"/>
      <c r="Z53" s="26"/>
      <c r="AA53" s="27"/>
      <c r="AC53" s="25"/>
      <c r="AD53" s="26"/>
      <c r="AE53" s="26"/>
      <c r="AF53" s="26"/>
      <c r="AG53" s="26"/>
      <c r="AH53" s="27"/>
    </row>
    <row r="54" spans="1:34" ht="15.75">
      <c r="A54" s="132" t="s">
        <v>39</v>
      </c>
      <c r="B54" s="71"/>
      <c r="C54" s="71"/>
      <c r="D54" s="72"/>
      <c r="F54" s="20" t="s">
        <v>9</v>
      </c>
      <c r="H54" s="240" t="s">
        <v>5</v>
      </c>
      <c r="I54" s="243"/>
      <c r="J54" s="243"/>
      <c r="K54" s="244"/>
      <c r="L54" s="52"/>
      <c r="M54" s="53"/>
      <c r="O54" s="240" t="s">
        <v>5</v>
      </c>
      <c r="P54" s="241"/>
      <c r="Q54" s="241"/>
      <c r="R54" s="242"/>
      <c r="S54" s="26"/>
      <c r="T54" s="27"/>
      <c r="V54" s="240" t="s">
        <v>5</v>
      </c>
      <c r="W54" s="241"/>
      <c r="X54" s="241"/>
      <c r="Y54" s="242"/>
      <c r="Z54" s="26"/>
      <c r="AA54" s="27"/>
      <c r="AC54" s="240" t="s">
        <v>5</v>
      </c>
      <c r="AD54" s="241"/>
      <c r="AE54" s="241"/>
      <c r="AF54" s="242"/>
      <c r="AG54" s="26"/>
      <c r="AH54" s="27"/>
    </row>
    <row r="55" spans="1:34" ht="12" thickBot="1">
      <c r="A55" s="73"/>
      <c r="B55" s="74"/>
      <c r="C55" s="74"/>
      <c r="D55" s="75"/>
      <c r="F55" s="32"/>
      <c r="H55" s="28">
        <v>1</v>
      </c>
      <c r="I55" s="29">
        <v>2</v>
      </c>
      <c r="J55" s="29">
        <v>3</v>
      </c>
      <c r="K55" s="29">
        <v>4</v>
      </c>
      <c r="L55" s="29" t="s">
        <v>6</v>
      </c>
      <c r="M55" s="174" t="s">
        <v>7</v>
      </c>
      <c r="O55" s="28">
        <v>1</v>
      </c>
      <c r="P55" s="29">
        <v>2</v>
      </c>
      <c r="Q55" s="29">
        <v>3</v>
      </c>
      <c r="R55" s="29">
        <v>4</v>
      </c>
      <c r="S55" s="29" t="s">
        <v>6</v>
      </c>
      <c r="T55" s="30" t="s">
        <v>7</v>
      </c>
      <c r="V55" s="28">
        <v>1</v>
      </c>
      <c r="W55" s="29">
        <v>2</v>
      </c>
      <c r="X55" s="29">
        <v>3</v>
      </c>
      <c r="Y55" s="29">
        <v>4</v>
      </c>
      <c r="Z55" s="29" t="s">
        <v>6</v>
      </c>
      <c r="AA55" s="30" t="s">
        <v>7</v>
      </c>
      <c r="AC55" s="28">
        <v>1</v>
      </c>
      <c r="AD55" s="29">
        <v>2</v>
      </c>
      <c r="AE55" s="29">
        <v>3</v>
      </c>
      <c r="AF55" s="29">
        <v>4</v>
      </c>
      <c r="AG55" s="29" t="s">
        <v>6</v>
      </c>
      <c r="AH55" s="30" t="s">
        <v>7</v>
      </c>
    </row>
    <row r="56" spans="1:34" ht="15">
      <c r="A56" s="3">
        <v>1</v>
      </c>
      <c r="B56" s="166" t="s">
        <v>57</v>
      </c>
      <c r="C56" s="98" t="s">
        <v>56</v>
      </c>
      <c r="D56" s="156">
        <v>29092</v>
      </c>
      <c r="E56" s="115">
        <v>12</v>
      </c>
      <c r="F56" s="46">
        <v>1</v>
      </c>
      <c r="G56" s="157"/>
      <c r="H56" s="90">
        <v>23</v>
      </c>
      <c r="I56" s="91">
        <v>24</v>
      </c>
      <c r="J56" s="91">
        <v>23</v>
      </c>
      <c r="K56" s="91">
        <v>27</v>
      </c>
      <c r="L56" s="87">
        <v>97</v>
      </c>
      <c r="M56" s="156">
        <v>1</v>
      </c>
      <c r="N56" s="116"/>
      <c r="O56" s="154">
        <v>126</v>
      </c>
      <c r="P56" s="85">
        <v>126</v>
      </c>
      <c r="Q56" s="85">
        <v>126</v>
      </c>
      <c r="R56" s="84"/>
      <c r="S56" s="85">
        <v>378</v>
      </c>
      <c r="T56" s="80">
        <v>281</v>
      </c>
      <c r="U56" s="116"/>
      <c r="V56" s="96">
        <v>26</v>
      </c>
      <c r="W56" s="91">
        <v>22</v>
      </c>
      <c r="X56" s="91">
        <v>23</v>
      </c>
      <c r="Y56" s="58">
        <v>23</v>
      </c>
      <c r="Z56" s="187">
        <v>94</v>
      </c>
      <c r="AA56" s="83">
        <v>0</v>
      </c>
      <c r="AB56" s="117"/>
      <c r="AC56" s="96">
        <v>31</v>
      </c>
      <c r="AD56" s="91">
        <v>30</v>
      </c>
      <c r="AE56" s="91">
        <v>25</v>
      </c>
      <c r="AF56" s="58">
        <v>31</v>
      </c>
      <c r="AG56" s="187">
        <v>117</v>
      </c>
      <c r="AH56" s="187">
        <v>0</v>
      </c>
    </row>
    <row r="57" spans="1:34" ht="15">
      <c r="A57" s="6">
        <v>2</v>
      </c>
      <c r="B57" s="165" t="s">
        <v>58</v>
      </c>
      <c r="C57" s="98" t="s">
        <v>59</v>
      </c>
      <c r="D57" s="22">
        <v>44760</v>
      </c>
      <c r="F57" s="46">
        <v>9</v>
      </c>
      <c r="G57" s="157"/>
      <c r="H57" s="90">
        <v>25</v>
      </c>
      <c r="I57" s="91">
        <v>26</v>
      </c>
      <c r="J57" s="91">
        <v>25</v>
      </c>
      <c r="K57" s="91">
        <v>22</v>
      </c>
      <c r="L57" s="87">
        <v>98</v>
      </c>
      <c r="M57" s="22">
        <v>2</v>
      </c>
      <c r="N57" s="116"/>
      <c r="O57" s="96">
        <v>31</v>
      </c>
      <c r="P57" s="91">
        <v>32</v>
      </c>
      <c r="Q57" s="91">
        <v>34</v>
      </c>
      <c r="R57" s="87"/>
      <c r="S57" s="55">
        <v>97</v>
      </c>
      <c r="T57" s="58">
        <v>0</v>
      </c>
      <c r="U57" s="116"/>
      <c r="V57" s="96">
        <v>25</v>
      </c>
      <c r="W57" s="91">
        <v>25</v>
      </c>
      <c r="X57" s="91">
        <v>27</v>
      </c>
      <c r="Y57" s="58">
        <v>24</v>
      </c>
      <c r="Z57" s="187">
        <v>101</v>
      </c>
      <c r="AA57" s="90">
        <v>7</v>
      </c>
      <c r="AB57" s="117"/>
      <c r="AC57" s="96">
        <v>31</v>
      </c>
      <c r="AD57" s="91">
        <v>28</v>
      </c>
      <c r="AE57" s="91">
        <v>31</v>
      </c>
      <c r="AF57" s="58">
        <v>34</v>
      </c>
      <c r="AG57" s="187">
        <v>124</v>
      </c>
      <c r="AH57" s="187">
        <v>7</v>
      </c>
    </row>
    <row r="58" spans="1:34" ht="15">
      <c r="A58" s="6">
        <v>3</v>
      </c>
      <c r="B58" s="151" t="s">
        <v>64</v>
      </c>
      <c r="C58" s="152" t="s">
        <v>59</v>
      </c>
      <c r="D58" s="153">
        <v>25999</v>
      </c>
      <c r="F58" s="46">
        <v>29</v>
      </c>
      <c r="G58" s="157"/>
      <c r="H58" s="90">
        <v>35</v>
      </c>
      <c r="I58" s="91">
        <v>27</v>
      </c>
      <c r="J58" s="91">
        <v>31</v>
      </c>
      <c r="K58" s="91">
        <v>29</v>
      </c>
      <c r="L58" s="87">
        <v>122</v>
      </c>
      <c r="M58" s="22">
        <v>26</v>
      </c>
      <c r="N58" s="116"/>
      <c r="O58" s="96">
        <v>35</v>
      </c>
      <c r="P58" s="91">
        <v>33</v>
      </c>
      <c r="Q58" s="91">
        <v>30</v>
      </c>
      <c r="R58" s="55"/>
      <c r="S58" s="55">
        <v>98</v>
      </c>
      <c r="T58" s="58">
        <v>1</v>
      </c>
      <c r="U58" s="116"/>
      <c r="V58" s="96">
        <v>27</v>
      </c>
      <c r="W58" s="91">
        <v>23</v>
      </c>
      <c r="X58" s="91">
        <v>29</v>
      </c>
      <c r="Y58" s="58">
        <v>24</v>
      </c>
      <c r="Z58" s="187">
        <v>103</v>
      </c>
      <c r="AA58" s="90">
        <v>9</v>
      </c>
      <c r="AB58" s="117"/>
      <c r="AC58" s="96">
        <v>36</v>
      </c>
      <c r="AD58" s="91">
        <v>33</v>
      </c>
      <c r="AE58" s="91">
        <v>32</v>
      </c>
      <c r="AF58" s="58">
        <v>35</v>
      </c>
      <c r="AG58" s="187">
        <v>136</v>
      </c>
      <c r="AH58" s="187">
        <v>19</v>
      </c>
    </row>
    <row r="59" spans="1:34" ht="15">
      <c r="A59" s="6">
        <v>4</v>
      </c>
      <c r="B59" s="150" t="s">
        <v>105</v>
      </c>
      <c r="C59" s="98" t="s">
        <v>71</v>
      </c>
      <c r="D59" s="22">
        <v>3634</v>
      </c>
      <c r="F59" s="46">
        <v>45</v>
      </c>
      <c r="G59" s="157"/>
      <c r="H59" s="90">
        <v>24</v>
      </c>
      <c r="I59" s="91">
        <v>30</v>
      </c>
      <c r="J59" s="91">
        <v>27</v>
      </c>
      <c r="K59" s="91">
        <v>30</v>
      </c>
      <c r="L59" s="87">
        <v>111</v>
      </c>
      <c r="M59" s="22">
        <v>15</v>
      </c>
      <c r="N59" s="116"/>
      <c r="O59" s="96">
        <v>38</v>
      </c>
      <c r="P59" s="91">
        <v>34</v>
      </c>
      <c r="Q59" s="91">
        <v>34</v>
      </c>
      <c r="R59" s="91"/>
      <c r="S59" s="91">
        <v>106</v>
      </c>
      <c r="T59" s="58">
        <v>9</v>
      </c>
      <c r="U59" s="116"/>
      <c r="V59" s="96">
        <v>33</v>
      </c>
      <c r="W59" s="91">
        <v>27</v>
      </c>
      <c r="X59" s="91">
        <v>27</v>
      </c>
      <c r="Y59" s="58">
        <v>28</v>
      </c>
      <c r="Z59" s="187">
        <v>115</v>
      </c>
      <c r="AA59" s="90">
        <v>21</v>
      </c>
      <c r="AB59" s="117"/>
      <c r="AC59" s="96">
        <v>37</v>
      </c>
      <c r="AD59" s="91">
        <v>37</v>
      </c>
      <c r="AE59" s="91">
        <v>43</v>
      </c>
      <c r="AF59" s="58">
        <v>38</v>
      </c>
      <c r="AG59" s="187">
        <v>155</v>
      </c>
      <c r="AH59" s="187">
        <v>38</v>
      </c>
    </row>
    <row r="60" spans="1:34" ht="15">
      <c r="A60" s="6">
        <v>5</v>
      </c>
      <c r="B60" s="150" t="s">
        <v>66</v>
      </c>
      <c r="C60" s="98" t="s">
        <v>65</v>
      </c>
      <c r="D60" s="22">
        <v>44916</v>
      </c>
      <c r="F60" s="46">
        <v>54</v>
      </c>
      <c r="G60" s="157"/>
      <c r="H60" s="96">
        <v>41</v>
      </c>
      <c r="I60" s="91">
        <v>36</v>
      </c>
      <c r="J60" s="91">
        <v>33</v>
      </c>
      <c r="K60" s="91">
        <v>26</v>
      </c>
      <c r="L60" s="87">
        <v>136</v>
      </c>
      <c r="M60" s="22">
        <v>40</v>
      </c>
      <c r="N60" s="116"/>
      <c r="O60" s="96">
        <v>38</v>
      </c>
      <c r="P60" s="91">
        <v>34</v>
      </c>
      <c r="Q60" s="91">
        <v>36</v>
      </c>
      <c r="R60" s="55"/>
      <c r="S60" s="91">
        <v>108</v>
      </c>
      <c r="T60" s="58">
        <v>11</v>
      </c>
      <c r="U60" s="116"/>
      <c r="V60" s="96">
        <v>30</v>
      </c>
      <c r="W60" s="91">
        <v>29</v>
      </c>
      <c r="X60" s="91">
        <v>29</v>
      </c>
      <c r="Y60" s="58">
        <v>29</v>
      </c>
      <c r="Z60" s="187">
        <v>117</v>
      </c>
      <c r="AA60" s="90">
        <v>23</v>
      </c>
      <c r="AB60" s="117"/>
      <c r="AC60" s="96">
        <v>33</v>
      </c>
      <c r="AD60" s="91">
        <v>41</v>
      </c>
      <c r="AE60" s="91">
        <v>30</v>
      </c>
      <c r="AF60" s="58">
        <v>33</v>
      </c>
      <c r="AG60" s="187">
        <v>137</v>
      </c>
      <c r="AH60" s="187">
        <v>20</v>
      </c>
    </row>
    <row r="61" spans="1:34" ht="15">
      <c r="A61" s="6">
        <v>6</v>
      </c>
      <c r="B61" s="150" t="s">
        <v>108</v>
      </c>
      <c r="C61" s="98" t="s">
        <v>59</v>
      </c>
      <c r="D61" s="22">
        <v>36191</v>
      </c>
      <c r="F61" s="46">
        <v>66</v>
      </c>
      <c r="G61" s="2"/>
      <c r="H61" s="96">
        <v>31</v>
      </c>
      <c r="I61" s="91">
        <v>34</v>
      </c>
      <c r="J61" s="91">
        <v>26</v>
      </c>
      <c r="K61" s="91">
        <v>28</v>
      </c>
      <c r="L61" s="87">
        <v>119</v>
      </c>
      <c r="M61" s="22">
        <v>23</v>
      </c>
      <c r="N61" s="116"/>
      <c r="O61" s="96">
        <v>39</v>
      </c>
      <c r="P61" s="91">
        <v>40</v>
      </c>
      <c r="Q61" s="91">
        <v>37</v>
      </c>
      <c r="R61" s="91"/>
      <c r="S61" s="91">
        <v>116</v>
      </c>
      <c r="T61" s="58">
        <v>19</v>
      </c>
      <c r="U61" s="116"/>
      <c r="V61" s="96">
        <v>31</v>
      </c>
      <c r="W61" s="91">
        <v>32</v>
      </c>
      <c r="X61" s="91">
        <v>26</v>
      </c>
      <c r="Y61" s="58">
        <v>29</v>
      </c>
      <c r="Z61" s="187">
        <v>118</v>
      </c>
      <c r="AA61" s="90">
        <v>24</v>
      </c>
      <c r="AB61" s="117"/>
      <c r="AC61" s="96">
        <v>40</v>
      </c>
      <c r="AD61" s="91">
        <v>41</v>
      </c>
      <c r="AE61" s="91">
        <v>39</v>
      </c>
      <c r="AF61" s="58">
        <v>38</v>
      </c>
      <c r="AG61" s="187">
        <v>158</v>
      </c>
      <c r="AH61" s="187">
        <v>41</v>
      </c>
    </row>
    <row r="62" spans="1:34" ht="15">
      <c r="A62" s="6">
        <v>7</v>
      </c>
      <c r="B62" s="150" t="s">
        <v>107</v>
      </c>
      <c r="C62" s="98" t="s">
        <v>59</v>
      </c>
      <c r="D62" s="22">
        <v>30053</v>
      </c>
      <c r="F62" s="46">
        <v>68</v>
      </c>
      <c r="G62" s="157"/>
      <c r="H62" s="90">
        <v>31</v>
      </c>
      <c r="I62" s="91">
        <v>27</v>
      </c>
      <c r="J62" s="91">
        <v>32</v>
      </c>
      <c r="K62" s="91">
        <v>28</v>
      </c>
      <c r="L62" s="87">
        <v>118</v>
      </c>
      <c r="M62" s="22">
        <v>22</v>
      </c>
      <c r="N62" s="116"/>
      <c r="O62" s="96">
        <v>40</v>
      </c>
      <c r="P62" s="91">
        <v>40</v>
      </c>
      <c r="Q62" s="91">
        <v>38</v>
      </c>
      <c r="R62" s="99"/>
      <c r="S62" s="91">
        <v>118</v>
      </c>
      <c r="T62" s="58">
        <v>21</v>
      </c>
      <c r="U62" s="116"/>
      <c r="V62" s="96">
        <v>126</v>
      </c>
      <c r="W62" s="91">
        <v>126</v>
      </c>
      <c r="X62" s="91">
        <v>126</v>
      </c>
      <c r="Y62" s="58">
        <v>126</v>
      </c>
      <c r="Z62" s="187">
        <v>504</v>
      </c>
      <c r="AA62" s="90">
        <v>410</v>
      </c>
      <c r="AB62" s="117"/>
      <c r="AC62" s="96">
        <v>33</v>
      </c>
      <c r="AD62" s="91">
        <v>35</v>
      </c>
      <c r="AE62" s="91">
        <v>36</v>
      </c>
      <c r="AF62" s="58">
        <v>38</v>
      </c>
      <c r="AG62" s="187">
        <v>142</v>
      </c>
      <c r="AH62" s="187">
        <v>25</v>
      </c>
    </row>
    <row r="63" spans="1:34" ht="15">
      <c r="A63" s="6">
        <v>8</v>
      </c>
      <c r="B63" s="150" t="s">
        <v>112</v>
      </c>
      <c r="C63" s="98" t="s">
        <v>80</v>
      </c>
      <c r="D63" s="22">
        <v>4906</v>
      </c>
      <c r="F63" s="46">
        <v>73</v>
      </c>
      <c r="G63" s="2"/>
      <c r="H63" s="96">
        <v>37</v>
      </c>
      <c r="I63" s="91">
        <v>25</v>
      </c>
      <c r="J63" s="91">
        <v>33</v>
      </c>
      <c r="K63" s="91">
        <v>31</v>
      </c>
      <c r="L63" s="87">
        <v>126</v>
      </c>
      <c r="M63" s="22">
        <v>30</v>
      </c>
      <c r="N63" s="116"/>
      <c r="O63" s="96">
        <v>36</v>
      </c>
      <c r="P63" s="91">
        <v>36</v>
      </c>
      <c r="Q63" s="91">
        <v>31</v>
      </c>
      <c r="R63" s="91"/>
      <c r="S63" s="91">
        <v>103</v>
      </c>
      <c r="T63" s="58">
        <v>6</v>
      </c>
      <c r="U63" s="116"/>
      <c r="V63" s="96">
        <v>35</v>
      </c>
      <c r="W63" s="91">
        <v>32</v>
      </c>
      <c r="X63" s="91">
        <v>25</v>
      </c>
      <c r="Y63" s="58">
        <v>39</v>
      </c>
      <c r="Z63" s="187">
        <v>131</v>
      </c>
      <c r="AA63" s="90">
        <v>37</v>
      </c>
      <c r="AB63" s="117"/>
      <c r="AC63" s="96">
        <v>126</v>
      </c>
      <c r="AD63" s="91">
        <v>126</v>
      </c>
      <c r="AE63" s="91">
        <v>126</v>
      </c>
      <c r="AF63" s="58">
        <v>126</v>
      </c>
      <c r="AG63" s="187">
        <v>504</v>
      </c>
      <c r="AH63" s="187">
        <v>387</v>
      </c>
    </row>
    <row r="64" spans="1:34" ht="15">
      <c r="A64" s="6">
        <v>9</v>
      </c>
      <c r="B64" s="150" t="s">
        <v>111</v>
      </c>
      <c r="C64" s="98" t="s">
        <v>65</v>
      </c>
      <c r="D64" s="22">
        <v>5325</v>
      </c>
      <c r="F64" s="46">
        <v>80</v>
      </c>
      <c r="G64" s="2"/>
      <c r="H64" s="96">
        <v>29</v>
      </c>
      <c r="I64" s="91">
        <v>32</v>
      </c>
      <c r="J64" s="91">
        <v>34</v>
      </c>
      <c r="K64" s="91">
        <v>29</v>
      </c>
      <c r="L64" s="87">
        <v>124</v>
      </c>
      <c r="M64" s="22">
        <v>28</v>
      </c>
      <c r="N64" s="116"/>
      <c r="O64" s="96">
        <v>46</v>
      </c>
      <c r="P64" s="91">
        <v>37</v>
      </c>
      <c r="Q64" s="91">
        <v>36</v>
      </c>
      <c r="R64" s="91"/>
      <c r="S64" s="91">
        <v>119</v>
      </c>
      <c r="T64" s="58">
        <v>22</v>
      </c>
      <c r="U64" s="116"/>
      <c r="V64" s="96">
        <v>126</v>
      </c>
      <c r="W64" s="91">
        <v>126</v>
      </c>
      <c r="X64" s="91">
        <v>126</v>
      </c>
      <c r="Y64" s="58">
        <v>126</v>
      </c>
      <c r="Z64" s="187">
        <v>504</v>
      </c>
      <c r="AA64" s="90">
        <v>410</v>
      </c>
      <c r="AB64" s="117"/>
      <c r="AC64" s="96">
        <v>40</v>
      </c>
      <c r="AD64" s="91">
        <v>40</v>
      </c>
      <c r="AE64" s="91">
        <v>32</v>
      </c>
      <c r="AF64" s="58">
        <v>35</v>
      </c>
      <c r="AG64" s="187">
        <v>147</v>
      </c>
      <c r="AH64" s="187">
        <v>30</v>
      </c>
    </row>
    <row r="65" spans="1:34" ht="15">
      <c r="A65" s="6" t="s">
        <v>167</v>
      </c>
      <c r="B65" s="176" t="s">
        <v>55</v>
      </c>
      <c r="C65" s="98" t="s">
        <v>56</v>
      </c>
      <c r="D65" s="22">
        <v>27565</v>
      </c>
      <c r="F65" s="46">
        <v>288</v>
      </c>
      <c r="G65" s="157"/>
      <c r="H65" s="90">
        <v>23</v>
      </c>
      <c r="I65" s="91">
        <v>25</v>
      </c>
      <c r="J65" s="91">
        <v>23</v>
      </c>
      <c r="K65" s="91">
        <v>25</v>
      </c>
      <c r="L65" s="87">
        <v>96</v>
      </c>
      <c r="M65" s="22">
        <v>0</v>
      </c>
      <c r="N65" s="116"/>
      <c r="O65" s="96">
        <v>126</v>
      </c>
      <c r="P65" s="91">
        <v>126</v>
      </c>
      <c r="Q65" s="91">
        <v>126</v>
      </c>
      <c r="R65" s="88"/>
      <c r="S65" s="91">
        <v>378</v>
      </c>
      <c r="T65" s="58">
        <v>281</v>
      </c>
      <c r="U65" s="116"/>
      <c r="V65" s="96">
        <v>126</v>
      </c>
      <c r="W65" s="91">
        <v>126</v>
      </c>
      <c r="X65" s="91">
        <v>126</v>
      </c>
      <c r="Y65" s="58">
        <v>126</v>
      </c>
      <c r="Z65" s="187">
        <v>504</v>
      </c>
      <c r="AA65" s="90">
        <v>410</v>
      </c>
      <c r="AB65" s="117"/>
      <c r="AC65" s="96">
        <v>33</v>
      </c>
      <c r="AD65" s="91">
        <v>29</v>
      </c>
      <c r="AE65" s="91">
        <v>30</v>
      </c>
      <c r="AF65" s="58">
        <v>32</v>
      </c>
      <c r="AG65" s="187">
        <v>124</v>
      </c>
      <c r="AH65" s="187">
        <v>7</v>
      </c>
    </row>
    <row r="66" spans="1:34" ht="15" customHeight="1" thickBot="1">
      <c r="A66" s="9"/>
      <c r="B66" s="120"/>
      <c r="C66" s="11"/>
      <c r="D66" s="23"/>
      <c r="F66" s="47"/>
      <c r="G66" s="2"/>
      <c r="H66" s="101"/>
      <c r="I66" s="102"/>
      <c r="J66" s="102"/>
      <c r="K66" s="102"/>
      <c r="L66" s="103"/>
      <c r="M66" s="57"/>
      <c r="N66" s="116"/>
      <c r="O66" s="101"/>
      <c r="P66" s="102"/>
      <c r="Q66" s="102"/>
      <c r="R66" s="102"/>
      <c r="S66" s="103"/>
      <c r="T66" s="104"/>
      <c r="U66" s="117"/>
      <c r="V66" s="105"/>
      <c r="W66" s="106"/>
      <c r="X66" s="106"/>
      <c r="Y66" s="106"/>
      <c r="Z66" s="107"/>
      <c r="AA66" s="108"/>
      <c r="AB66" s="117"/>
      <c r="AC66" s="105"/>
      <c r="AD66" s="106"/>
      <c r="AE66" s="106"/>
      <c r="AF66" s="106"/>
      <c r="AG66" s="109"/>
      <c r="AH66" s="108"/>
    </row>
  </sheetData>
  <sheetProtection/>
  <mergeCells count="17">
    <mergeCell ref="V54:Y54"/>
    <mergeCell ref="AC54:AF54"/>
    <mergeCell ref="O7:R7"/>
    <mergeCell ref="H52:M52"/>
    <mergeCell ref="O52:T52"/>
    <mergeCell ref="H54:K54"/>
    <mergeCell ref="O54:R54"/>
    <mergeCell ref="V52:AA52"/>
    <mergeCell ref="AC52:AH52"/>
    <mergeCell ref="AC5:AH5"/>
    <mergeCell ref="V7:Y7"/>
    <mergeCell ref="AC7:AF7"/>
    <mergeCell ref="H7:K7"/>
    <mergeCell ref="D3:F3"/>
    <mergeCell ref="H5:M5"/>
    <mergeCell ref="O5:T5"/>
    <mergeCell ref="V5:AA5"/>
  </mergeCells>
  <conditionalFormatting sqref="H56:K65 V56:Y65 V9:Y29 V33:Y48 H9:K48">
    <cfRule type="cellIs" priority="109" dxfId="201" operator="lessThan" stopIfTrue="1">
      <formula>20</formula>
    </cfRule>
    <cfRule type="cellIs" priority="110" dxfId="202" operator="between" stopIfTrue="1">
      <formula>20</formula>
      <formula>24</formula>
    </cfRule>
    <cfRule type="cellIs" priority="111" dxfId="203" operator="between" stopIfTrue="1">
      <formula>25</formula>
      <formula>29</formula>
    </cfRule>
  </conditionalFormatting>
  <conditionalFormatting sqref="O58:Q58 O62:Q62 O65:Q65 O59:R61 O63:R64 H30:K31 O9:R29 O32:R48">
    <cfRule type="cellIs" priority="94" dxfId="204" operator="lessThan" stopIfTrue="1">
      <formula>25</formula>
    </cfRule>
    <cfRule type="cellIs" priority="95" dxfId="202" operator="between" stopIfTrue="1">
      <formula>25</formula>
      <formula>29</formula>
    </cfRule>
    <cfRule type="cellIs" priority="96" dxfId="203" operator="between" stopIfTrue="1">
      <formula>30</formula>
      <formula>35</formula>
    </cfRule>
  </conditionalFormatting>
  <conditionalFormatting sqref="S56:S65 S9:S48">
    <cfRule type="cellIs" priority="118" dxfId="204" operator="lessThan" stopIfTrue="1">
      <formula>75</formula>
    </cfRule>
    <cfRule type="cellIs" priority="119" dxfId="202" operator="between" stopIfTrue="1">
      <formula>76</formula>
      <formula>89</formula>
    </cfRule>
    <cfRule type="cellIs" priority="120" dxfId="203" operator="between" stopIfTrue="1">
      <formula>90</formula>
      <formula>107</formula>
    </cfRule>
  </conditionalFormatting>
  <conditionalFormatting sqref="L9:L48">
    <cfRule type="cellIs" priority="121" dxfId="202" operator="lessThan" stopIfTrue="1">
      <formula>100</formula>
    </cfRule>
    <cfRule type="cellIs" priority="122" dxfId="203" operator="between" stopIfTrue="1">
      <formula>100</formula>
      <formula>119</formula>
    </cfRule>
    <cfRule type="cellIs" priority="123" dxfId="211" operator="greaterThan" stopIfTrue="1">
      <formula>119</formula>
    </cfRule>
  </conditionalFormatting>
  <conditionalFormatting sqref="Z56:Z65 Z9:Z29 Z33:Z48">
    <cfRule type="cellIs" priority="124" dxfId="204" operator="lessThan" stopIfTrue="1">
      <formula>80</formula>
    </cfRule>
    <cfRule type="cellIs" priority="125" dxfId="202" operator="between" stopIfTrue="1">
      <formula>80</formula>
      <formula>99</formula>
    </cfRule>
    <cfRule type="cellIs" priority="126" dxfId="203" operator="between" stopIfTrue="1">
      <formula>100</formula>
      <formula>119</formula>
    </cfRule>
  </conditionalFormatting>
  <conditionalFormatting sqref="AG56:AG65 AG9:AG48">
    <cfRule type="cellIs" priority="127" dxfId="206" operator="lessThan" stopIfTrue="1">
      <formula>100</formula>
    </cfRule>
    <cfRule type="cellIs" priority="128" dxfId="202" operator="between" stopIfTrue="1">
      <formula>100</formula>
      <formula>119</formula>
    </cfRule>
    <cfRule type="cellIs" priority="129" dxfId="203" operator="between" stopIfTrue="1">
      <formula>120</formula>
      <formula>143</formula>
    </cfRule>
  </conditionalFormatting>
  <conditionalFormatting sqref="AC56:AF65 AC9:AF48">
    <cfRule type="cellIs" priority="130" dxfId="205" operator="lessThan" stopIfTrue="1">
      <formula>25</formula>
    </cfRule>
    <cfRule type="cellIs" priority="131" dxfId="202" operator="between" stopIfTrue="1">
      <formula>25</formula>
      <formula>29</formula>
    </cfRule>
    <cfRule type="cellIs" priority="132" dxfId="203" operator="between" stopIfTrue="1">
      <formula>30</formula>
      <formula>35</formula>
    </cfRule>
  </conditionalFormatting>
  <printOptions/>
  <pageMargins left="0.5905511811023623" right="0.5905511811023623" top="0" bottom="0.7874015748031497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PageLayoutView="0" workbookViewId="0" topLeftCell="A1">
      <selection activeCell="AC1" sqref="AC1:AC16384"/>
    </sheetView>
  </sheetViews>
  <sheetFormatPr defaultColWidth="11.421875" defaultRowHeight="15"/>
  <cols>
    <col min="1" max="1" width="4.8515625" style="24" customWidth="1"/>
    <col min="2" max="2" width="19.7109375" style="115" customWidth="1"/>
    <col min="3" max="3" width="6.8515625" style="24" customWidth="1"/>
    <col min="4" max="4" width="9.140625" style="24" customWidth="1"/>
    <col min="5" max="5" width="1.28515625" style="115" customWidth="1"/>
    <col min="6" max="6" width="8.421875" style="18" customWidth="1"/>
    <col min="7" max="7" width="1.28515625" style="115" customWidth="1"/>
    <col min="8" max="11" width="4.00390625" style="24" customWidth="1"/>
    <col min="12" max="13" width="5.7109375" style="24" customWidth="1"/>
    <col min="14" max="14" width="1.28515625" style="115" customWidth="1"/>
    <col min="15" max="18" width="4.00390625" style="115" customWidth="1"/>
    <col min="19" max="20" width="5.7109375" style="115" customWidth="1"/>
    <col min="21" max="21" width="1.28515625" style="115" customWidth="1"/>
    <col min="22" max="25" width="4.00390625" style="115" customWidth="1"/>
    <col min="26" max="27" width="5.7109375" style="115" customWidth="1"/>
    <col min="28" max="16384" width="11.421875" style="115" customWidth="1"/>
  </cols>
  <sheetData>
    <row r="1" spans="1:27" ht="26.25" customHeight="1">
      <c r="A1" s="121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ht="12" thickBot="1"/>
    <row r="3" spans="1:27" s="18" customFormat="1" ht="29.25" customHeight="1" thickBot="1">
      <c r="A3" s="14" t="s">
        <v>0</v>
      </c>
      <c r="B3" s="15" t="s">
        <v>1</v>
      </c>
      <c r="C3" s="16" t="s">
        <v>2</v>
      </c>
      <c r="D3" s="17" t="s">
        <v>3</v>
      </c>
      <c r="F3" s="19" t="s">
        <v>8</v>
      </c>
      <c r="H3" s="233" t="s">
        <v>31</v>
      </c>
      <c r="I3" s="234"/>
      <c r="J3" s="234"/>
      <c r="K3" s="234"/>
      <c r="L3" s="234"/>
      <c r="M3" s="235"/>
      <c r="O3" s="239" t="s">
        <v>35</v>
      </c>
      <c r="P3" s="237"/>
      <c r="Q3" s="237"/>
      <c r="R3" s="237"/>
      <c r="S3" s="237"/>
      <c r="T3" s="238"/>
      <c r="V3" s="239" t="s">
        <v>41</v>
      </c>
      <c r="W3" s="253"/>
      <c r="X3" s="253"/>
      <c r="Y3" s="253"/>
      <c r="Z3" s="253"/>
      <c r="AA3" s="254"/>
    </row>
    <row r="4" spans="1:27" ht="11.25">
      <c r="A4" s="131"/>
      <c r="B4" s="69"/>
      <c r="C4" s="69"/>
      <c r="D4" s="70"/>
      <c r="F4" s="20"/>
      <c r="H4" s="51"/>
      <c r="I4" s="52"/>
      <c r="J4" s="52"/>
      <c r="K4" s="52"/>
      <c r="L4" s="52"/>
      <c r="M4" s="53"/>
      <c r="O4" s="25"/>
      <c r="P4" s="26"/>
      <c r="Q4" s="26"/>
      <c r="R4" s="26"/>
      <c r="S4" s="26"/>
      <c r="T4" s="27"/>
      <c r="V4" s="25"/>
      <c r="W4" s="26"/>
      <c r="X4" s="26"/>
      <c r="Y4" s="26"/>
      <c r="Z4" s="26"/>
      <c r="AA4" s="27"/>
    </row>
    <row r="5" spans="1:27" ht="15.75">
      <c r="A5" s="132" t="s">
        <v>4</v>
      </c>
      <c r="B5" s="71"/>
      <c r="C5" s="71"/>
      <c r="D5" s="72"/>
      <c r="F5" s="20" t="s">
        <v>9</v>
      </c>
      <c r="H5" s="240" t="s">
        <v>5</v>
      </c>
      <c r="I5" s="249"/>
      <c r="J5" s="249"/>
      <c r="K5" s="250"/>
      <c r="L5" s="52"/>
      <c r="M5" s="53"/>
      <c r="O5" s="240" t="s">
        <v>5</v>
      </c>
      <c r="P5" s="241"/>
      <c r="Q5" s="241"/>
      <c r="R5" s="242"/>
      <c r="S5" s="26"/>
      <c r="T5" s="27"/>
      <c r="V5" s="240" t="s">
        <v>5</v>
      </c>
      <c r="W5" s="241"/>
      <c r="X5" s="241"/>
      <c r="Y5" s="242"/>
      <c r="Z5" s="26"/>
      <c r="AA5" s="27"/>
    </row>
    <row r="6" spans="1:27" ht="12" thickBot="1">
      <c r="A6" s="73"/>
      <c r="B6" s="74"/>
      <c r="C6" s="74"/>
      <c r="D6" s="75"/>
      <c r="F6" s="32"/>
      <c r="H6" s="28">
        <v>1</v>
      </c>
      <c r="I6" s="29">
        <v>2</v>
      </c>
      <c r="J6" s="29">
        <v>3</v>
      </c>
      <c r="K6" s="29">
        <v>4</v>
      </c>
      <c r="L6" s="29" t="s">
        <v>6</v>
      </c>
      <c r="M6" s="30" t="s">
        <v>7</v>
      </c>
      <c r="O6" s="28">
        <v>1</v>
      </c>
      <c r="P6" s="29">
        <v>2</v>
      </c>
      <c r="Q6" s="29">
        <v>3</v>
      </c>
      <c r="R6" s="29">
        <v>4</v>
      </c>
      <c r="S6" s="29" t="s">
        <v>6</v>
      </c>
      <c r="T6" s="30" t="s">
        <v>7</v>
      </c>
      <c r="V6" s="28">
        <v>1</v>
      </c>
      <c r="W6" s="29">
        <v>2</v>
      </c>
      <c r="X6" s="29">
        <v>3</v>
      </c>
      <c r="Y6" s="29">
        <v>4</v>
      </c>
      <c r="Z6" s="29" t="s">
        <v>6</v>
      </c>
      <c r="AA6" s="30" t="s">
        <v>7</v>
      </c>
    </row>
    <row r="7" spans="1:27" ht="15">
      <c r="A7" s="6">
        <v>1</v>
      </c>
      <c r="B7" s="150" t="s">
        <v>70</v>
      </c>
      <c r="C7" s="98" t="s">
        <v>71</v>
      </c>
      <c r="D7" s="98">
        <v>26331</v>
      </c>
      <c r="F7" s="114">
        <v>0</v>
      </c>
      <c r="G7" s="2"/>
      <c r="H7" s="96">
        <v>24</v>
      </c>
      <c r="I7" s="91">
        <v>22</v>
      </c>
      <c r="J7" s="91">
        <v>26</v>
      </c>
      <c r="K7" s="91">
        <v>22</v>
      </c>
      <c r="L7" s="87">
        <f aca="true" t="shared" si="0" ref="L7:L32">SUM(H7:K7)</f>
        <v>94</v>
      </c>
      <c r="M7" s="114">
        <f aca="true" t="shared" si="1" ref="M7:M32">L7-$L$7</f>
        <v>0</v>
      </c>
      <c r="N7" s="116"/>
      <c r="O7" s="81"/>
      <c r="P7" s="77"/>
      <c r="Q7" s="84"/>
      <c r="R7" s="77"/>
      <c r="S7" s="77"/>
      <c r="T7" s="85"/>
      <c r="U7" s="116"/>
      <c r="V7" s="79"/>
      <c r="W7" s="77"/>
      <c r="X7" s="77"/>
      <c r="Y7" s="84"/>
      <c r="Z7" s="77"/>
      <c r="AA7" s="80"/>
    </row>
    <row r="8" spans="1:27" ht="15">
      <c r="A8" s="6">
        <v>2</v>
      </c>
      <c r="B8" s="150" t="s">
        <v>69</v>
      </c>
      <c r="C8" s="98" t="s">
        <v>59</v>
      </c>
      <c r="D8" s="98">
        <v>2334</v>
      </c>
      <c r="F8" s="114">
        <v>0</v>
      </c>
      <c r="G8" s="2"/>
      <c r="H8" s="96">
        <v>23</v>
      </c>
      <c r="I8" s="91">
        <v>24</v>
      </c>
      <c r="J8" s="91">
        <v>21</v>
      </c>
      <c r="K8" s="91">
        <v>26</v>
      </c>
      <c r="L8" s="87">
        <f t="shared" si="0"/>
        <v>94</v>
      </c>
      <c r="M8" s="114">
        <f t="shared" si="1"/>
        <v>0</v>
      </c>
      <c r="N8" s="116"/>
      <c r="O8" s="56"/>
      <c r="P8" s="55"/>
      <c r="Q8" s="55"/>
      <c r="R8" s="87"/>
      <c r="S8" s="55"/>
      <c r="T8" s="91"/>
      <c r="U8" s="116"/>
      <c r="V8" s="56"/>
      <c r="W8" s="87"/>
      <c r="X8" s="55"/>
      <c r="Y8" s="55"/>
      <c r="Z8" s="55"/>
      <c r="AA8" s="58"/>
    </row>
    <row r="9" spans="1:27" ht="15">
      <c r="A9" s="6">
        <v>3</v>
      </c>
      <c r="B9" s="150" t="s">
        <v>72</v>
      </c>
      <c r="C9" s="98" t="s">
        <v>59</v>
      </c>
      <c r="D9" s="98">
        <v>21702</v>
      </c>
      <c r="F9" s="114">
        <v>1</v>
      </c>
      <c r="G9" s="2"/>
      <c r="H9" s="96">
        <v>27</v>
      </c>
      <c r="I9" s="91">
        <v>24</v>
      </c>
      <c r="J9" s="91">
        <v>23</v>
      </c>
      <c r="K9" s="91">
        <v>21</v>
      </c>
      <c r="L9" s="87">
        <f t="shared" si="0"/>
        <v>95</v>
      </c>
      <c r="M9" s="114">
        <f t="shared" si="1"/>
        <v>1</v>
      </c>
      <c r="N9" s="116"/>
      <c r="O9" s="86"/>
      <c r="P9" s="55"/>
      <c r="Q9" s="87"/>
      <c r="R9" s="87"/>
      <c r="S9" s="87"/>
      <c r="T9" s="91"/>
      <c r="U9" s="116"/>
      <c r="V9" s="56"/>
      <c r="W9" s="87"/>
      <c r="X9" s="55"/>
      <c r="Y9" s="55"/>
      <c r="Z9" s="55"/>
      <c r="AA9" s="58"/>
    </row>
    <row r="10" spans="1:27" ht="15">
      <c r="A10" s="6">
        <v>4</v>
      </c>
      <c r="B10" s="150" t="s">
        <v>74</v>
      </c>
      <c r="C10" s="98" t="s">
        <v>75</v>
      </c>
      <c r="D10" s="98">
        <v>41929</v>
      </c>
      <c r="F10" s="114">
        <v>3</v>
      </c>
      <c r="G10" s="2"/>
      <c r="H10" s="96">
        <v>28</v>
      </c>
      <c r="I10" s="91">
        <v>25</v>
      </c>
      <c r="J10" s="91">
        <v>23</v>
      </c>
      <c r="K10" s="91">
        <v>21</v>
      </c>
      <c r="L10" s="87">
        <f t="shared" si="0"/>
        <v>97</v>
      </c>
      <c r="M10" s="114">
        <f t="shared" si="1"/>
        <v>3</v>
      </c>
      <c r="N10" s="116"/>
      <c r="O10" s="86"/>
      <c r="P10" s="55"/>
      <c r="Q10" s="55"/>
      <c r="R10" s="55"/>
      <c r="S10" s="55"/>
      <c r="T10" s="91"/>
      <c r="U10" s="116"/>
      <c r="V10" s="56"/>
      <c r="W10" s="55"/>
      <c r="X10" s="91"/>
      <c r="Y10" s="55"/>
      <c r="Z10" s="55"/>
      <c r="AA10" s="58"/>
    </row>
    <row r="11" spans="1:27" ht="15">
      <c r="A11" s="6">
        <v>5</v>
      </c>
      <c r="B11" s="150" t="s">
        <v>77</v>
      </c>
      <c r="C11" s="98" t="s">
        <v>63</v>
      </c>
      <c r="D11" s="98">
        <v>28564</v>
      </c>
      <c r="F11" s="114">
        <v>7</v>
      </c>
      <c r="G11" s="2"/>
      <c r="H11" s="96">
        <v>30</v>
      </c>
      <c r="I11" s="91">
        <v>23</v>
      </c>
      <c r="J11" s="91">
        <v>21</v>
      </c>
      <c r="K11" s="91">
        <v>27</v>
      </c>
      <c r="L11" s="87">
        <f t="shared" si="0"/>
        <v>101</v>
      </c>
      <c r="M11" s="114">
        <f t="shared" si="1"/>
        <v>7</v>
      </c>
      <c r="N11" s="116"/>
      <c r="O11" s="86"/>
      <c r="P11" s="55"/>
      <c r="Q11" s="55"/>
      <c r="R11" s="55"/>
      <c r="S11" s="55"/>
      <c r="T11" s="91"/>
      <c r="U11" s="116"/>
      <c r="V11" s="56"/>
      <c r="W11" s="55"/>
      <c r="X11" s="91"/>
      <c r="Y11" s="55"/>
      <c r="Z11" s="55"/>
      <c r="AA11" s="58"/>
    </row>
    <row r="12" spans="1:27" ht="15">
      <c r="A12" s="6">
        <v>6</v>
      </c>
      <c r="B12" s="150" t="s">
        <v>79</v>
      </c>
      <c r="C12" s="98" t="s">
        <v>80</v>
      </c>
      <c r="D12" s="98">
        <v>9710</v>
      </c>
      <c r="F12" s="114">
        <v>10</v>
      </c>
      <c r="G12" s="2"/>
      <c r="H12" s="96">
        <v>21</v>
      </c>
      <c r="I12" s="91">
        <v>28</v>
      </c>
      <c r="J12" s="91">
        <v>27</v>
      </c>
      <c r="K12" s="91">
        <v>28</v>
      </c>
      <c r="L12" s="87">
        <f t="shared" si="0"/>
        <v>104</v>
      </c>
      <c r="M12" s="114">
        <f t="shared" si="1"/>
        <v>10</v>
      </c>
      <c r="N12" s="116"/>
      <c r="O12" s="86"/>
      <c r="P12" s="55"/>
      <c r="Q12" s="55"/>
      <c r="R12" s="55"/>
      <c r="S12" s="55"/>
      <c r="T12" s="91"/>
      <c r="U12" s="116"/>
      <c r="V12" s="56"/>
      <c r="W12" s="55"/>
      <c r="X12" s="91"/>
      <c r="Y12" s="55"/>
      <c r="Z12" s="55"/>
      <c r="AA12" s="58"/>
    </row>
    <row r="13" spans="1:27" ht="15">
      <c r="A13" s="6">
        <v>7</v>
      </c>
      <c r="B13" s="150" t="s">
        <v>81</v>
      </c>
      <c r="C13" s="98" t="s">
        <v>59</v>
      </c>
      <c r="D13" s="98">
        <v>38113</v>
      </c>
      <c r="F13" s="114">
        <v>11</v>
      </c>
      <c r="G13" s="2"/>
      <c r="H13" s="96">
        <v>27</v>
      </c>
      <c r="I13" s="91">
        <v>26</v>
      </c>
      <c r="J13" s="91">
        <v>29</v>
      </c>
      <c r="K13" s="91">
        <v>23</v>
      </c>
      <c r="L13" s="87">
        <f t="shared" si="0"/>
        <v>105</v>
      </c>
      <c r="M13" s="114">
        <f t="shared" si="1"/>
        <v>11</v>
      </c>
      <c r="N13" s="116"/>
      <c r="O13" s="86"/>
      <c r="P13" s="55"/>
      <c r="Q13" s="55"/>
      <c r="R13" s="55"/>
      <c r="S13" s="55"/>
      <c r="T13" s="91"/>
      <c r="U13" s="116"/>
      <c r="V13" s="56"/>
      <c r="W13" s="55"/>
      <c r="X13" s="91"/>
      <c r="Y13" s="55"/>
      <c r="Z13" s="55"/>
      <c r="AA13" s="58"/>
    </row>
    <row r="14" spans="1:27" ht="15">
      <c r="A14" s="6">
        <v>8</v>
      </c>
      <c r="B14" s="150" t="s">
        <v>82</v>
      </c>
      <c r="C14" s="98" t="s">
        <v>63</v>
      </c>
      <c r="D14" s="98">
        <v>35653</v>
      </c>
      <c r="F14" s="114">
        <v>13</v>
      </c>
      <c r="G14" s="2"/>
      <c r="H14" s="96">
        <v>25</v>
      </c>
      <c r="I14" s="91">
        <v>30</v>
      </c>
      <c r="J14" s="91">
        <v>26</v>
      </c>
      <c r="K14" s="91">
        <v>26</v>
      </c>
      <c r="L14" s="87">
        <f t="shared" si="0"/>
        <v>107</v>
      </c>
      <c r="M14" s="114">
        <f t="shared" si="1"/>
        <v>13</v>
      </c>
      <c r="N14" s="116"/>
      <c r="O14" s="86"/>
      <c r="P14" s="55"/>
      <c r="Q14" s="55"/>
      <c r="R14" s="55"/>
      <c r="S14" s="55"/>
      <c r="T14" s="91"/>
      <c r="U14" s="116"/>
      <c r="V14" s="56"/>
      <c r="W14" s="55"/>
      <c r="X14" s="91"/>
      <c r="Y14" s="55"/>
      <c r="Z14" s="55"/>
      <c r="AA14" s="58"/>
    </row>
    <row r="15" spans="1:27" ht="15">
      <c r="A15" s="6">
        <v>9</v>
      </c>
      <c r="B15" s="150" t="s">
        <v>83</v>
      </c>
      <c r="C15" s="98" t="s">
        <v>80</v>
      </c>
      <c r="D15" s="98">
        <v>43797</v>
      </c>
      <c r="F15" s="114">
        <v>14</v>
      </c>
      <c r="G15" s="2"/>
      <c r="H15" s="96">
        <v>30</v>
      </c>
      <c r="I15" s="91">
        <v>25</v>
      </c>
      <c r="J15" s="91">
        <v>30</v>
      </c>
      <c r="K15" s="91">
        <v>23</v>
      </c>
      <c r="L15" s="87">
        <f t="shared" si="0"/>
        <v>108</v>
      </c>
      <c r="M15" s="114">
        <f t="shared" si="1"/>
        <v>14</v>
      </c>
      <c r="N15" s="116"/>
      <c r="O15" s="86"/>
      <c r="P15" s="55"/>
      <c r="Q15" s="55"/>
      <c r="R15" s="55"/>
      <c r="S15" s="55"/>
      <c r="T15" s="91"/>
      <c r="U15" s="116"/>
      <c r="V15" s="56"/>
      <c r="W15" s="55"/>
      <c r="X15" s="91"/>
      <c r="Y15" s="55"/>
      <c r="Z15" s="55"/>
      <c r="AA15" s="58"/>
    </row>
    <row r="16" spans="1:27" ht="15">
      <c r="A16" s="6">
        <v>10</v>
      </c>
      <c r="B16" s="150" t="s">
        <v>84</v>
      </c>
      <c r="C16" s="98" t="s">
        <v>80</v>
      </c>
      <c r="D16" s="98">
        <v>9558</v>
      </c>
      <c r="F16" s="114">
        <v>15</v>
      </c>
      <c r="G16" s="2"/>
      <c r="H16" s="96">
        <v>26</v>
      </c>
      <c r="I16" s="91">
        <v>30</v>
      </c>
      <c r="J16" s="91">
        <v>30</v>
      </c>
      <c r="K16" s="91">
        <v>23</v>
      </c>
      <c r="L16" s="87">
        <f t="shared" si="0"/>
        <v>109</v>
      </c>
      <c r="M16" s="114">
        <f t="shared" si="1"/>
        <v>15</v>
      </c>
      <c r="N16" s="116"/>
      <c r="O16" s="86"/>
      <c r="P16" s="55"/>
      <c r="Q16" s="55"/>
      <c r="R16" s="55"/>
      <c r="S16" s="55"/>
      <c r="T16" s="91"/>
      <c r="U16" s="116"/>
      <c r="V16" s="56"/>
      <c r="W16" s="55"/>
      <c r="X16" s="91"/>
      <c r="Y16" s="55"/>
      <c r="Z16" s="55"/>
      <c r="AA16" s="58"/>
    </row>
    <row r="17" spans="1:27" ht="15">
      <c r="A17" s="6">
        <v>11</v>
      </c>
      <c r="B17" s="150" t="s">
        <v>85</v>
      </c>
      <c r="C17" s="98" t="s">
        <v>65</v>
      </c>
      <c r="D17" s="98">
        <v>40264</v>
      </c>
      <c r="F17" s="114">
        <v>16</v>
      </c>
      <c r="G17" s="2"/>
      <c r="H17" s="96">
        <v>27</v>
      </c>
      <c r="I17" s="91">
        <v>25</v>
      </c>
      <c r="J17" s="91">
        <v>30</v>
      </c>
      <c r="K17" s="91">
        <v>28</v>
      </c>
      <c r="L17" s="87">
        <f t="shared" si="0"/>
        <v>110</v>
      </c>
      <c r="M17" s="114">
        <f t="shared" si="1"/>
        <v>16</v>
      </c>
      <c r="N17" s="116"/>
      <c r="O17" s="86"/>
      <c r="P17" s="55"/>
      <c r="Q17" s="55"/>
      <c r="R17" s="55"/>
      <c r="S17" s="55"/>
      <c r="T17" s="91"/>
      <c r="U17" s="116"/>
      <c r="V17" s="56"/>
      <c r="W17" s="55"/>
      <c r="X17" s="91"/>
      <c r="Y17" s="55"/>
      <c r="Z17" s="55"/>
      <c r="AA17" s="58"/>
    </row>
    <row r="18" spans="1:27" ht="15">
      <c r="A18" s="6">
        <v>12</v>
      </c>
      <c r="B18" s="150" t="s">
        <v>86</v>
      </c>
      <c r="C18" s="98" t="s">
        <v>71</v>
      </c>
      <c r="D18" s="98">
        <v>33490</v>
      </c>
      <c r="F18" s="114">
        <v>16</v>
      </c>
      <c r="G18" s="2"/>
      <c r="H18" s="96">
        <v>34</v>
      </c>
      <c r="I18" s="91">
        <v>23</v>
      </c>
      <c r="J18" s="91">
        <v>30</v>
      </c>
      <c r="K18" s="91">
        <v>23</v>
      </c>
      <c r="L18" s="87">
        <f t="shared" si="0"/>
        <v>110</v>
      </c>
      <c r="M18" s="114">
        <f t="shared" si="1"/>
        <v>16</v>
      </c>
      <c r="N18" s="116"/>
      <c r="O18" s="86"/>
      <c r="P18" s="55"/>
      <c r="Q18" s="55"/>
      <c r="R18" s="55"/>
      <c r="S18" s="55"/>
      <c r="T18" s="91"/>
      <c r="U18" s="116"/>
      <c r="V18" s="56"/>
      <c r="W18" s="55"/>
      <c r="X18" s="91"/>
      <c r="Y18" s="55"/>
      <c r="Z18" s="55"/>
      <c r="AA18" s="58"/>
    </row>
    <row r="19" spans="1:27" ht="15">
      <c r="A19" s="6">
        <v>13</v>
      </c>
      <c r="B19" s="150" t="s">
        <v>87</v>
      </c>
      <c r="C19" s="98" t="s">
        <v>75</v>
      </c>
      <c r="D19" s="98">
        <v>45515</v>
      </c>
      <c r="F19" s="114">
        <v>17</v>
      </c>
      <c r="G19" s="2"/>
      <c r="H19" s="96">
        <v>32</v>
      </c>
      <c r="I19" s="91">
        <v>27</v>
      </c>
      <c r="J19" s="91">
        <v>27</v>
      </c>
      <c r="K19" s="91">
        <v>25</v>
      </c>
      <c r="L19" s="87">
        <f t="shared" si="0"/>
        <v>111</v>
      </c>
      <c r="M19" s="114">
        <f t="shared" si="1"/>
        <v>17</v>
      </c>
      <c r="N19" s="116"/>
      <c r="O19" s="86"/>
      <c r="P19" s="55"/>
      <c r="Q19" s="55"/>
      <c r="R19" s="55"/>
      <c r="S19" s="55"/>
      <c r="T19" s="91"/>
      <c r="U19" s="116"/>
      <c r="V19" s="56"/>
      <c r="W19" s="55"/>
      <c r="X19" s="91"/>
      <c r="Y19" s="55"/>
      <c r="Z19" s="55"/>
      <c r="AA19" s="58"/>
    </row>
    <row r="20" spans="1:27" ht="15">
      <c r="A20" s="6">
        <v>14</v>
      </c>
      <c r="B20" s="150" t="s">
        <v>89</v>
      </c>
      <c r="C20" s="98" t="s">
        <v>71</v>
      </c>
      <c r="D20" s="98">
        <v>50463</v>
      </c>
      <c r="F20" s="114">
        <v>19</v>
      </c>
      <c r="G20" s="2"/>
      <c r="H20" s="96">
        <v>29</v>
      </c>
      <c r="I20" s="91">
        <v>29</v>
      </c>
      <c r="J20" s="91">
        <v>30</v>
      </c>
      <c r="K20" s="91">
        <v>25</v>
      </c>
      <c r="L20" s="87">
        <f t="shared" si="0"/>
        <v>113</v>
      </c>
      <c r="M20" s="114">
        <f t="shared" si="1"/>
        <v>19</v>
      </c>
      <c r="N20" s="116"/>
      <c r="O20" s="86"/>
      <c r="P20" s="55"/>
      <c r="Q20" s="55"/>
      <c r="R20" s="55"/>
      <c r="S20" s="55"/>
      <c r="T20" s="91"/>
      <c r="U20" s="116"/>
      <c r="V20" s="56"/>
      <c r="W20" s="55"/>
      <c r="X20" s="91"/>
      <c r="Y20" s="55"/>
      <c r="Z20" s="55"/>
      <c r="AA20" s="58"/>
    </row>
    <row r="21" spans="1:27" ht="15">
      <c r="A21" s="6">
        <v>15</v>
      </c>
      <c r="B21" s="150" t="s">
        <v>90</v>
      </c>
      <c r="C21" s="98" t="s">
        <v>59</v>
      </c>
      <c r="D21" s="98">
        <v>66060</v>
      </c>
      <c r="F21" s="114">
        <v>19</v>
      </c>
      <c r="G21" s="2"/>
      <c r="H21" s="96">
        <v>34</v>
      </c>
      <c r="I21" s="91">
        <v>29</v>
      </c>
      <c r="J21" s="91">
        <v>29</v>
      </c>
      <c r="K21" s="91">
        <v>21</v>
      </c>
      <c r="L21" s="87">
        <f t="shared" si="0"/>
        <v>113</v>
      </c>
      <c r="M21" s="114">
        <f t="shared" si="1"/>
        <v>19</v>
      </c>
      <c r="N21" s="116"/>
      <c r="O21" s="86"/>
      <c r="P21" s="55"/>
      <c r="Q21" s="55"/>
      <c r="R21" s="55"/>
      <c r="S21" s="55"/>
      <c r="T21" s="91"/>
      <c r="U21" s="116"/>
      <c r="V21" s="56"/>
      <c r="W21" s="55"/>
      <c r="X21" s="91"/>
      <c r="Y21" s="55"/>
      <c r="Z21" s="55"/>
      <c r="AA21" s="58"/>
    </row>
    <row r="22" spans="1:27" ht="15">
      <c r="A22" s="6">
        <v>16</v>
      </c>
      <c r="B22" s="150" t="s">
        <v>88</v>
      </c>
      <c r="C22" s="98" t="s">
        <v>71</v>
      </c>
      <c r="D22" s="98">
        <v>30185</v>
      </c>
      <c r="F22" s="114">
        <v>19</v>
      </c>
      <c r="G22" s="2"/>
      <c r="H22" s="96">
        <v>42</v>
      </c>
      <c r="I22" s="91">
        <v>25</v>
      </c>
      <c r="J22" s="91">
        <v>24</v>
      </c>
      <c r="K22" s="91">
        <v>22</v>
      </c>
      <c r="L22" s="87">
        <f t="shared" si="0"/>
        <v>113</v>
      </c>
      <c r="M22" s="114">
        <f t="shared" si="1"/>
        <v>19</v>
      </c>
      <c r="N22" s="116"/>
      <c r="O22" s="86"/>
      <c r="P22" s="55"/>
      <c r="Q22" s="55"/>
      <c r="R22" s="55"/>
      <c r="S22" s="55"/>
      <c r="T22" s="91"/>
      <c r="U22" s="116"/>
      <c r="V22" s="56"/>
      <c r="W22" s="55"/>
      <c r="X22" s="91"/>
      <c r="Y22" s="55"/>
      <c r="Z22" s="55"/>
      <c r="AA22" s="58"/>
    </row>
    <row r="23" spans="1:27" ht="15">
      <c r="A23" s="6">
        <v>17</v>
      </c>
      <c r="B23" s="150" t="s">
        <v>91</v>
      </c>
      <c r="C23" s="98" t="s">
        <v>61</v>
      </c>
      <c r="D23" s="98">
        <v>66154</v>
      </c>
      <c r="F23" s="114">
        <v>20</v>
      </c>
      <c r="G23" s="2"/>
      <c r="H23" s="96">
        <v>30</v>
      </c>
      <c r="I23" s="91">
        <v>27</v>
      </c>
      <c r="J23" s="91">
        <v>25</v>
      </c>
      <c r="K23" s="91">
        <v>32</v>
      </c>
      <c r="L23" s="87">
        <f t="shared" si="0"/>
        <v>114</v>
      </c>
      <c r="M23" s="114">
        <f t="shared" si="1"/>
        <v>20</v>
      </c>
      <c r="N23" s="116"/>
      <c r="O23" s="86"/>
      <c r="P23" s="55"/>
      <c r="Q23" s="55"/>
      <c r="R23" s="55"/>
      <c r="S23" s="55"/>
      <c r="T23" s="91"/>
      <c r="U23" s="116"/>
      <c r="V23" s="56"/>
      <c r="W23" s="55"/>
      <c r="X23" s="91"/>
      <c r="Y23" s="55"/>
      <c r="Z23" s="55"/>
      <c r="AA23" s="58"/>
    </row>
    <row r="24" spans="1:27" ht="15">
      <c r="A24" s="6">
        <v>18</v>
      </c>
      <c r="B24" s="150" t="s">
        <v>92</v>
      </c>
      <c r="C24" s="98" t="s">
        <v>61</v>
      </c>
      <c r="D24" s="98">
        <v>35311</v>
      </c>
      <c r="F24" s="114">
        <v>24</v>
      </c>
      <c r="G24" s="2"/>
      <c r="H24" s="96">
        <v>29</v>
      </c>
      <c r="I24" s="91">
        <v>36</v>
      </c>
      <c r="J24" s="91">
        <v>28</v>
      </c>
      <c r="K24" s="91">
        <v>25</v>
      </c>
      <c r="L24" s="87">
        <f t="shared" si="0"/>
        <v>118</v>
      </c>
      <c r="M24" s="114">
        <f t="shared" si="1"/>
        <v>24</v>
      </c>
      <c r="N24" s="116"/>
      <c r="O24" s="86"/>
      <c r="P24" s="55"/>
      <c r="Q24" s="55"/>
      <c r="R24" s="55"/>
      <c r="S24" s="55"/>
      <c r="T24" s="91"/>
      <c r="U24" s="116"/>
      <c r="V24" s="56"/>
      <c r="W24" s="55"/>
      <c r="X24" s="91"/>
      <c r="Y24" s="55"/>
      <c r="Z24" s="55"/>
      <c r="AA24" s="58"/>
    </row>
    <row r="25" spans="1:27" ht="15">
      <c r="A25" s="6">
        <v>19</v>
      </c>
      <c r="B25" s="150" t="s">
        <v>93</v>
      </c>
      <c r="C25" s="98" t="s">
        <v>61</v>
      </c>
      <c r="D25" s="98">
        <v>38362</v>
      </c>
      <c r="F25" s="114">
        <v>30</v>
      </c>
      <c r="G25" s="2"/>
      <c r="H25" s="96">
        <v>36</v>
      </c>
      <c r="I25" s="91">
        <v>26</v>
      </c>
      <c r="J25" s="91">
        <v>31</v>
      </c>
      <c r="K25" s="91">
        <v>31</v>
      </c>
      <c r="L25" s="87">
        <f t="shared" si="0"/>
        <v>124</v>
      </c>
      <c r="M25" s="114">
        <f t="shared" si="1"/>
        <v>30</v>
      </c>
      <c r="N25" s="116"/>
      <c r="O25" s="86"/>
      <c r="P25" s="55"/>
      <c r="Q25" s="55"/>
      <c r="R25" s="55"/>
      <c r="S25" s="55"/>
      <c r="T25" s="91"/>
      <c r="U25" s="116"/>
      <c r="V25" s="56"/>
      <c r="W25" s="55"/>
      <c r="X25" s="91"/>
      <c r="Y25" s="55"/>
      <c r="Z25" s="55"/>
      <c r="AA25" s="58"/>
    </row>
    <row r="26" spans="1:27" ht="15">
      <c r="A26" s="6">
        <v>20</v>
      </c>
      <c r="B26" s="150" t="s">
        <v>94</v>
      </c>
      <c r="C26" s="98" t="s">
        <v>80</v>
      </c>
      <c r="D26" s="98">
        <v>43814</v>
      </c>
      <c r="F26" s="114">
        <v>31</v>
      </c>
      <c r="G26" s="2"/>
      <c r="H26" s="96">
        <v>31</v>
      </c>
      <c r="I26" s="91">
        <v>26</v>
      </c>
      <c r="J26" s="91">
        <v>29</v>
      </c>
      <c r="K26" s="91">
        <v>39</v>
      </c>
      <c r="L26" s="87">
        <f t="shared" si="0"/>
        <v>125</v>
      </c>
      <c r="M26" s="114">
        <f t="shared" si="1"/>
        <v>31</v>
      </c>
      <c r="N26" s="116"/>
      <c r="O26" s="86"/>
      <c r="P26" s="55"/>
      <c r="Q26" s="55"/>
      <c r="R26" s="55"/>
      <c r="S26" s="55"/>
      <c r="T26" s="91"/>
      <c r="U26" s="116"/>
      <c r="V26" s="56"/>
      <c r="W26" s="55"/>
      <c r="X26" s="91"/>
      <c r="Y26" s="55"/>
      <c r="Z26" s="55"/>
      <c r="AA26" s="58"/>
    </row>
    <row r="27" spans="1:27" ht="15">
      <c r="A27" s="6">
        <v>21</v>
      </c>
      <c r="B27" s="150" t="s">
        <v>95</v>
      </c>
      <c r="C27" s="98" t="s">
        <v>61</v>
      </c>
      <c r="D27" s="98">
        <v>25581</v>
      </c>
      <c r="F27" s="114">
        <v>33</v>
      </c>
      <c r="G27" s="2"/>
      <c r="H27" s="96">
        <v>35</v>
      </c>
      <c r="I27" s="91">
        <v>32</v>
      </c>
      <c r="J27" s="91">
        <v>30</v>
      </c>
      <c r="K27" s="91">
        <v>30</v>
      </c>
      <c r="L27" s="87">
        <f t="shared" si="0"/>
        <v>127</v>
      </c>
      <c r="M27" s="114">
        <f t="shared" si="1"/>
        <v>33</v>
      </c>
      <c r="N27" s="116"/>
      <c r="O27" s="86"/>
      <c r="P27" s="55"/>
      <c r="Q27" s="55"/>
      <c r="R27" s="55"/>
      <c r="S27" s="55"/>
      <c r="T27" s="91"/>
      <c r="U27" s="116"/>
      <c r="V27" s="56"/>
      <c r="W27" s="55"/>
      <c r="X27" s="91"/>
      <c r="Y27" s="55"/>
      <c r="Z27" s="55"/>
      <c r="AA27" s="58"/>
    </row>
    <row r="28" spans="1:27" ht="15">
      <c r="A28" s="6">
        <v>22</v>
      </c>
      <c r="B28" s="150" t="s">
        <v>96</v>
      </c>
      <c r="C28" s="98" t="s">
        <v>97</v>
      </c>
      <c r="D28" s="98">
        <v>33491</v>
      </c>
      <c r="F28" s="114">
        <v>33</v>
      </c>
      <c r="G28" s="2"/>
      <c r="H28" s="96">
        <v>35</v>
      </c>
      <c r="I28" s="91">
        <v>28</v>
      </c>
      <c r="J28" s="91">
        <v>36</v>
      </c>
      <c r="K28" s="91">
        <v>28</v>
      </c>
      <c r="L28" s="87">
        <f t="shared" si="0"/>
        <v>127</v>
      </c>
      <c r="M28" s="114">
        <f t="shared" si="1"/>
        <v>33</v>
      </c>
      <c r="N28" s="116"/>
      <c r="O28" s="86"/>
      <c r="P28" s="55"/>
      <c r="Q28" s="55"/>
      <c r="R28" s="55"/>
      <c r="S28" s="55"/>
      <c r="T28" s="91"/>
      <c r="U28" s="116"/>
      <c r="V28" s="56"/>
      <c r="W28" s="55"/>
      <c r="X28" s="91"/>
      <c r="Y28" s="55"/>
      <c r="Z28" s="55"/>
      <c r="AA28" s="58"/>
    </row>
    <row r="29" spans="1:27" ht="15">
      <c r="A29" s="6">
        <v>23</v>
      </c>
      <c r="B29" s="150" t="s">
        <v>100</v>
      </c>
      <c r="C29" s="98" t="s">
        <v>59</v>
      </c>
      <c r="D29" s="22">
        <v>23321</v>
      </c>
      <c r="F29" s="114">
        <v>410</v>
      </c>
      <c r="G29" s="2"/>
      <c r="H29" s="96">
        <v>126</v>
      </c>
      <c r="I29" s="91">
        <v>126</v>
      </c>
      <c r="J29" s="91">
        <v>126</v>
      </c>
      <c r="K29" s="91">
        <v>126</v>
      </c>
      <c r="L29" s="87">
        <f t="shared" si="0"/>
        <v>504</v>
      </c>
      <c r="M29" s="114">
        <f t="shared" si="1"/>
        <v>410</v>
      </c>
      <c r="N29" s="116"/>
      <c r="O29" s="86"/>
      <c r="P29" s="55"/>
      <c r="Q29" s="55"/>
      <c r="R29" s="55"/>
      <c r="S29" s="55"/>
      <c r="T29" s="91"/>
      <c r="U29" s="116"/>
      <c r="V29" s="56"/>
      <c r="W29" s="55"/>
      <c r="X29" s="91"/>
      <c r="Y29" s="55"/>
      <c r="Z29" s="55"/>
      <c r="AA29" s="58"/>
    </row>
    <row r="30" spans="1:27" ht="15">
      <c r="A30" s="6">
        <v>23</v>
      </c>
      <c r="B30" s="150" t="s">
        <v>101</v>
      </c>
      <c r="C30" s="98" t="s">
        <v>75</v>
      </c>
      <c r="D30" s="98">
        <v>45764</v>
      </c>
      <c r="F30" s="114">
        <v>410</v>
      </c>
      <c r="G30" s="2"/>
      <c r="H30" s="96">
        <v>126</v>
      </c>
      <c r="I30" s="91">
        <v>126</v>
      </c>
      <c r="J30" s="91">
        <v>126</v>
      </c>
      <c r="K30" s="91">
        <v>126</v>
      </c>
      <c r="L30" s="87">
        <f t="shared" si="0"/>
        <v>504</v>
      </c>
      <c r="M30" s="114">
        <f t="shared" si="1"/>
        <v>410</v>
      </c>
      <c r="N30" s="116"/>
      <c r="O30" s="86"/>
      <c r="P30" s="55"/>
      <c r="Q30" s="55"/>
      <c r="R30" s="55"/>
      <c r="S30" s="55"/>
      <c r="T30" s="91"/>
      <c r="U30" s="116"/>
      <c r="V30" s="56"/>
      <c r="W30" s="55"/>
      <c r="X30" s="91"/>
      <c r="Y30" s="55"/>
      <c r="Z30" s="55"/>
      <c r="AA30" s="58"/>
    </row>
    <row r="31" spans="1:27" ht="15">
      <c r="A31" s="6">
        <v>23</v>
      </c>
      <c r="B31" s="150" t="s">
        <v>102</v>
      </c>
      <c r="C31" s="98" t="s">
        <v>63</v>
      </c>
      <c r="D31" s="98">
        <v>23268</v>
      </c>
      <c r="F31" s="114">
        <v>410</v>
      </c>
      <c r="G31" s="2"/>
      <c r="H31" s="96">
        <v>126</v>
      </c>
      <c r="I31" s="91">
        <v>126</v>
      </c>
      <c r="J31" s="91">
        <v>126</v>
      </c>
      <c r="K31" s="91">
        <v>126</v>
      </c>
      <c r="L31" s="87">
        <f t="shared" si="0"/>
        <v>504</v>
      </c>
      <c r="M31" s="114">
        <f t="shared" si="1"/>
        <v>410</v>
      </c>
      <c r="N31" s="116"/>
      <c r="O31" s="86"/>
      <c r="P31" s="55"/>
      <c r="Q31" s="55"/>
      <c r="R31" s="55"/>
      <c r="S31" s="55"/>
      <c r="T31" s="91"/>
      <c r="U31" s="116"/>
      <c r="V31" s="56"/>
      <c r="W31" s="55"/>
      <c r="X31" s="91"/>
      <c r="Y31" s="55"/>
      <c r="Z31" s="55"/>
      <c r="AA31" s="58"/>
    </row>
    <row r="32" spans="1:27" ht="15">
      <c r="A32" s="6">
        <v>23</v>
      </c>
      <c r="B32" s="150" t="s">
        <v>104</v>
      </c>
      <c r="C32" s="98" t="s">
        <v>59</v>
      </c>
      <c r="D32" s="158"/>
      <c r="F32" s="114">
        <v>410</v>
      </c>
      <c r="H32" s="96">
        <v>126</v>
      </c>
      <c r="I32" s="91">
        <v>126</v>
      </c>
      <c r="J32" s="91">
        <v>126</v>
      </c>
      <c r="K32" s="91">
        <v>126</v>
      </c>
      <c r="L32" s="87">
        <f t="shared" si="0"/>
        <v>504</v>
      </c>
      <c r="M32" s="114">
        <f t="shared" si="1"/>
        <v>410</v>
      </c>
      <c r="N32" s="116"/>
      <c r="O32" s="86"/>
      <c r="P32" s="55"/>
      <c r="Q32" s="55"/>
      <c r="R32" s="55"/>
      <c r="S32" s="55"/>
      <c r="T32" s="91"/>
      <c r="U32" s="116"/>
      <c r="V32" s="56"/>
      <c r="W32" s="55"/>
      <c r="X32" s="91"/>
      <c r="Y32" s="55"/>
      <c r="Z32" s="55"/>
      <c r="AA32" s="58"/>
    </row>
    <row r="33" spans="1:27" ht="15">
      <c r="A33" s="6"/>
      <c r="B33" s="118"/>
      <c r="C33" s="4"/>
      <c r="D33" s="34"/>
      <c r="F33" s="46"/>
      <c r="G33" s="2"/>
      <c r="H33" s="86"/>
      <c r="I33" s="87"/>
      <c r="J33" s="55"/>
      <c r="K33" s="87"/>
      <c r="L33" s="87"/>
      <c r="M33" s="22"/>
      <c r="N33" s="116"/>
      <c r="O33" s="86"/>
      <c r="P33" s="55"/>
      <c r="Q33" s="55"/>
      <c r="R33" s="55"/>
      <c r="S33" s="55"/>
      <c r="T33" s="91"/>
      <c r="U33" s="116"/>
      <c r="V33" s="56"/>
      <c r="W33" s="55"/>
      <c r="X33" s="91"/>
      <c r="Y33" s="55"/>
      <c r="Z33" s="55"/>
      <c r="AA33" s="58"/>
    </row>
    <row r="34" spans="1:27" ht="15">
      <c r="A34" s="6"/>
      <c r="B34" s="118"/>
      <c r="C34" s="4"/>
      <c r="D34" s="34"/>
      <c r="F34" s="46"/>
      <c r="G34" s="2"/>
      <c r="H34" s="86"/>
      <c r="I34" s="87"/>
      <c r="J34" s="55"/>
      <c r="K34" s="87"/>
      <c r="L34" s="87"/>
      <c r="M34" s="22"/>
      <c r="N34" s="116"/>
      <c r="O34" s="86"/>
      <c r="P34" s="55"/>
      <c r="Q34" s="55"/>
      <c r="R34" s="55"/>
      <c r="S34" s="55"/>
      <c r="T34" s="91"/>
      <c r="U34" s="116"/>
      <c r="V34" s="56"/>
      <c r="W34" s="55"/>
      <c r="X34" s="91"/>
      <c r="Y34" s="55"/>
      <c r="Z34" s="55"/>
      <c r="AA34" s="58"/>
    </row>
    <row r="35" spans="1:27" ht="15" customHeight="1" thickBot="1">
      <c r="A35" s="9"/>
      <c r="B35" s="120"/>
      <c r="C35" s="11"/>
      <c r="D35" s="23"/>
      <c r="F35" s="47"/>
      <c r="G35" s="2"/>
      <c r="H35" s="101"/>
      <c r="I35" s="102"/>
      <c r="J35" s="102"/>
      <c r="K35" s="102"/>
      <c r="L35" s="103"/>
      <c r="M35" s="57"/>
      <c r="N35" s="116"/>
      <c r="O35" s="105"/>
      <c r="P35" s="106"/>
      <c r="Q35" s="106"/>
      <c r="R35" s="106"/>
      <c r="S35" s="109"/>
      <c r="T35" s="108"/>
      <c r="U35" s="117"/>
      <c r="V35" s="110"/>
      <c r="W35" s="111"/>
      <c r="X35" s="111"/>
      <c r="Y35" s="111"/>
      <c r="Z35" s="112"/>
      <c r="AA35" s="108"/>
    </row>
    <row r="36" spans="15:27" ht="27" customHeight="1" thickBot="1">
      <c r="O36" s="24"/>
      <c r="P36" s="24"/>
      <c r="Q36" s="24"/>
      <c r="R36" s="24"/>
      <c r="S36" s="24"/>
      <c r="T36" s="24"/>
      <c r="V36" s="24"/>
      <c r="W36" s="24"/>
      <c r="X36" s="24"/>
      <c r="Y36" s="24"/>
      <c r="Z36" s="24"/>
      <c r="AA36" s="24"/>
    </row>
    <row r="37" spans="1:27" s="18" customFormat="1" ht="29.25" customHeight="1" thickBot="1">
      <c r="A37" s="14" t="s">
        <v>0</v>
      </c>
      <c r="B37" s="15" t="s">
        <v>1</v>
      </c>
      <c r="C37" s="16" t="s">
        <v>2</v>
      </c>
      <c r="D37" s="17" t="s">
        <v>3</v>
      </c>
      <c r="F37" s="19" t="s">
        <v>8</v>
      </c>
      <c r="H37" s="233" t="s">
        <v>31</v>
      </c>
      <c r="I37" s="251"/>
      <c r="J37" s="251"/>
      <c r="K37" s="251"/>
      <c r="L37" s="251"/>
      <c r="M37" s="252"/>
      <c r="O37" s="239" t="s">
        <v>35</v>
      </c>
      <c r="P37" s="237"/>
      <c r="Q37" s="237"/>
      <c r="R37" s="237"/>
      <c r="S37" s="237"/>
      <c r="T37" s="238"/>
      <c r="V37" s="239" t="s">
        <v>41</v>
      </c>
      <c r="W37" s="253"/>
      <c r="X37" s="253"/>
      <c r="Y37" s="253"/>
      <c r="Z37" s="253"/>
      <c r="AA37" s="254"/>
    </row>
    <row r="38" spans="1:27" ht="11.25">
      <c r="A38" s="131"/>
      <c r="B38" s="69"/>
      <c r="C38" s="69"/>
      <c r="D38" s="70"/>
      <c r="F38" s="20"/>
      <c r="H38" s="51"/>
      <c r="I38" s="52"/>
      <c r="J38" s="52"/>
      <c r="K38" s="52"/>
      <c r="L38" s="52"/>
      <c r="M38" s="53"/>
      <c r="O38" s="25"/>
      <c r="P38" s="26"/>
      <c r="Q38" s="26"/>
      <c r="R38" s="26"/>
      <c r="S38" s="26"/>
      <c r="T38" s="27"/>
      <c r="V38" s="25"/>
      <c r="W38" s="26"/>
      <c r="X38" s="26"/>
      <c r="Y38" s="26"/>
      <c r="Z38" s="26"/>
      <c r="AA38" s="27"/>
    </row>
    <row r="39" spans="1:27" ht="15.75">
      <c r="A39" s="132" t="s">
        <v>13</v>
      </c>
      <c r="B39" s="71"/>
      <c r="C39" s="71"/>
      <c r="D39" s="72"/>
      <c r="F39" s="20" t="s">
        <v>9</v>
      </c>
      <c r="H39" s="240" t="s">
        <v>5</v>
      </c>
      <c r="I39" s="255"/>
      <c r="J39" s="255"/>
      <c r="K39" s="256"/>
      <c r="L39" s="52"/>
      <c r="M39" s="53"/>
      <c r="O39" s="240" t="s">
        <v>5</v>
      </c>
      <c r="P39" s="241"/>
      <c r="Q39" s="241"/>
      <c r="R39" s="242"/>
      <c r="S39" s="26"/>
      <c r="T39" s="27"/>
      <c r="V39" s="240" t="s">
        <v>5</v>
      </c>
      <c r="W39" s="241"/>
      <c r="X39" s="241"/>
      <c r="Y39" s="242"/>
      <c r="Z39" s="26"/>
      <c r="AA39" s="27"/>
    </row>
    <row r="40" spans="1:27" ht="12" thickBot="1">
      <c r="A40" s="73"/>
      <c r="B40" s="74"/>
      <c r="C40" s="74"/>
      <c r="D40" s="75"/>
      <c r="F40" s="32"/>
      <c r="H40" s="28">
        <v>1</v>
      </c>
      <c r="I40" s="29">
        <v>2</v>
      </c>
      <c r="J40" s="29">
        <v>3</v>
      </c>
      <c r="K40" s="29">
        <v>4</v>
      </c>
      <c r="L40" s="29" t="s">
        <v>6</v>
      </c>
      <c r="M40" s="30" t="s">
        <v>7</v>
      </c>
      <c r="O40" s="28">
        <v>1</v>
      </c>
      <c r="P40" s="29">
        <v>2</v>
      </c>
      <c r="Q40" s="29">
        <v>3</v>
      </c>
      <c r="R40" s="29">
        <v>4</v>
      </c>
      <c r="S40" s="29" t="s">
        <v>6</v>
      </c>
      <c r="T40" s="30" t="s">
        <v>7</v>
      </c>
      <c r="V40" s="28">
        <v>1</v>
      </c>
      <c r="W40" s="29">
        <v>2</v>
      </c>
      <c r="X40" s="29">
        <v>3</v>
      </c>
      <c r="Y40" s="29">
        <v>4</v>
      </c>
      <c r="Z40" s="29" t="s">
        <v>6</v>
      </c>
      <c r="AA40" s="30" t="s">
        <v>7</v>
      </c>
    </row>
    <row r="41" spans="1:27" ht="15">
      <c r="A41" s="3">
        <v>1</v>
      </c>
      <c r="B41" s="150" t="s">
        <v>119</v>
      </c>
      <c r="C41" s="98" t="s">
        <v>71</v>
      </c>
      <c r="D41" s="156">
        <v>5100</v>
      </c>
      <c r="F41" s="45">
        <v>0</v>
      </c>
      <c r="G41" s="2"/>
      <c r="H41" s="96">
        <v>22</v>
      </c>
      <c r="I41" s="91">
        <v>22</v>
      </c>
      <c r="J41" s="91">
        <v>24</v>
      </c>
      <c r="K41" s="91">
        <v>22</v>
      </c>
      <c r="L41" s="82">
        <f aca="true" t="shared" si="2" ref="L41:L65">SUM(H41:K41)</f>
        <v>90</v>
      </c>
      <c r="M41" s="78">
        <v>0</v>
      </c>
      <c r="N41" s="116"/>
      <c r="O41" s="81"/>
      <c r="P41" s="77"/>
      <c r="Q41" s="84"/>
      <c r="R41" s="77"/>
      <c r="S41" s="77"/>
      <c r="T41" s="85"/>
      <c r="U41" s="116"/>
      <c r="V41" s="79"/>
      <c r="W41" s="77"/>
      <c r="X41" s="77"/>
      <c r="Y41" s="84"/>
      <c r="Z41" s="77"/>
      <c r="AA41" s="80"/>
    </row>
    <row r="42" spans="1:27" ht="15">
      <c r="A42" s="6">
        <v>2</v>
      </c>
      <c r="B42" s="150" t="s">
        <v>120</v>
      </c>
      <c r="C42" s="98" t="s">
        <v>59</v>
      </c>
      <c r="D42" s="22">
        <v>26349</v>
      </c>
      <c r="E42" s="115">
        <v>12</v>
      </c>
      <c r="F42" s="46">
        <v>1</v>
      </c>
      <c r="G42" s="2"/>
      <c r="H42" s="96">
        <v>22</v>
      </c>
      <c r="I42" s="91">
        <v>24</v>
      </c>
      <c r="J42" s="91">
        <v>25</v>
      </c>
      <c r="K42" s="91">
        <v>20</v>
      </c>
      <c r="L42" s="95">
        <f t="shared" si="2"/>
        <v>91</v>
      </c>
      <c r="M42" s="170">
        <f aca="true" t="shared" si="3" ref="M42:M65">L42-$L$41</f>
        <v>1</v>
      </c>
      <c r="N42" s="116"/>
      <c r="O42" s="56"/>
      <c r="P42" s="55"/>
      <c r="Q42" s="55"/>
      <c r="R42" s="87"/>
      <c r="S42" s="55"/>
      <c r="T42" s="91"/>
      <c r="U42" s="116"/>
      <c r="V42" s="56"/>
      <c r="W42" s="87"/>
      <c r="X42" s="55"/>
      <c r="Y42" s="55"/>
      <c r="Z42" s="55"/>
      <c r="AA42" s="58"/>
    </row>
    <row r="43" spans="1:27" ht="15">
      <c r="A43" s="6">
        <v>3</v>
      </c>
      <c r="B43" s="150" t="s">
        <v>121</v>
      </c>
      <c r="C43" s="98" t="s">
        <v>71</v>
      </c>
      <c r="D43" s="22">
        <v>23183</v>
      </c>
      <c r="F43" s="46">
        <v>4</v>
      </c>
      <c r="G43" s="2"/>
      <c r="H43" s="96">
        <v>24</v>
      </c>
      <c r="I43" s="91">
        <v>24</v>
      </c>
      <c r="J43" s="91">
        <v>24</v>
      </c>
      <c r="K43" s="91">
        <v>22</v>
      </c>
      <c r="L43" s="95">
        <f t="shared" si="2"/>
        <v>94</v>
      </c>
      <c r="M43" s="170">
        <f t="shared" si="3"/>
        <v>4</v>
      </c>
      <c r="N43" s="116"/>
      <c r="O43" s="86"/>
      <c r="P43" s="55"/>
      <c r="Q43" s="87"/>
      <c r="R43" s="87"/>
      <c r="S43" s="87"/>
      <c r="T43" s="91"/>
      <c r="U43" s="116"/>
      <c r="V43" s="56"/>
      <c r="W43" s="87"/>
      <c r="X43" s="55"/>
      <c r="Y43" s="55"/>
      <c r="Z43" s="55"/>
      <c r="AA43" s="58"/>
    </row>
    <row r="44" spans="1:27" ht="15">
      <c r="A44" s="6">
        <v>4</v>
      </c>
      <c r="B44" s="150" t="s">
        <v>122</v>
      </c>
      <c r="C44" s="98" t="s">
        <v>65</v>
      </c>
      <c r="D44" s="22">
        <v>155</v>
      </c>
      <c r="F44" s="46">
        <v>7</v>
      </c>
      <c r="G44" s="2"/>
      <c r="H44" s="96">
        <v>24</v>
      </c>
      <c r="I44" s="91">
        <v>24</v>
      </c>
      <c r="J44" s="91">
        <v>25</v>
      </c>
      <c r="K44" s="91">
        <v>24</v>
      </c>
      <c r="L44" s="95">
        <f t="shared" si="2"/>
        <v>97</v>
      </c>
      <c r="M44" s="170">
        <f t="shared" si="3"/>
        <v>7</v>
      </c>
      <c r="N44" s="116"/>
      <c r="O44" s="96"/>
      <c r="P44" s="91"/>
      <c r="Q44" s="91"/>
      <c r="R44" s="91"/>
      <c r="S44" s="91"/>
      <c r="T44" s="91"/>
      <c r="U44" s="116"/>
      <c r="V44" s="96"/>
      <c r="W44" s="91"/>
      <c r="X44" s="91"/>
      <c r="Y44" s="91"/>
      <c r="Z44" s="91"/>
      <c r="AA44" s="58"/>
    </row>
    <row r="45" spans="1:27" ht="15">
      <c r="A45" s="6">
        <v>5</v>
      </c>
      <c r="B45" s="150" t="s">
        <v>123</v>
      </c>
      <c r="C45" s="98" t="s">
        <v>59</v>
      </c>
      <c r="D45" s="22">
        <v>456</v>
      </c>
      <c r="F45" s="46">
        <v>8</v>
      </c>
      <c r="G45" s="2"/>
      <c r="H45" s="96">
        <v>21</v>
      </c>
      <c r="I45" s="91">
        <v>27</v>
      </c>
      <c r="J45" s="91">
        <v>28</v>
      </c>
      <c r="K45" s="91">
        <v>22</v>
      </c>
      <c r="L45" s="95">
        <f t="shared" si="2"/>
        <v>98</v>
      </c>
      <c r="M45" s="170">
        <f t="shared" si="3"/>
        <v>8</v>
      </c>
      <c r="N45" s="116"/>
      <c r="O45" s="86"/>
      <c r="P45" s="55"/>
      <c r="Q45" s="55"/>
      <c r="R45" s="55"/>
      <c r="S45" s="55"/>
      <c r="T45" s="91"/>
      <c r="U45" s="116"/>
      <c r="V45" s="56"/>
      <c r="W45" s="55"/>
      <c r="X45" s="91"/>
      <c r="Y45" s="55"/>
      <c r="Z45" s="55"/>
      <c r="AA45" s="58"/>
    </row>
    <row r="46" spans="1:27" ht="15">
      <c r="A46" s="6">
        <v>6</v>
      </c>
      <c r="B46" s="150" t="s">
        <v>124</v>
      </c>
      <c r="C46" s="98" t="s">
        <v>59</v>
      </c>
      <c r="D46" s="22">
        <v>17470</v>
      </c>
      <c r="F46" s="46">
        <v>8</v>
      </c>
      <c r="G46" s="2"/>
      <c r="H46" s="96">
        <v>23</v>
      </c>
      <c r="I46" s="91">
        <v>22</v>
      </c>
      <c r="J46" s="91">
        <v>28</v>
      </c>
      <c r="K46" s="91">
        <v>25</v>
      </c>
      <c r="L46" s="95">
        <f t="shared" si="2"/>
        <v>98</v>
      </c>
      <c r="M46" s="170">
        <f t="shared" si="3"/>
        <v>8</v>
      </c>
      <c r="N46" s="116"/>
      <c r="O46" s="56"/>
      <c r="P46" s="87"/>
      <c r="Q46" s="87"/>
      <c r="R46" s="55"/>
      <c r="S46" s="55"/>
      <c r="T46" s="91"/>
      <c r="U46" s="116"/>
      <c r="V46" s="56"/>
      <c r="W46" s="55"/>
      <c r="X46" s="55"/>
      <c r="Y46" s="55"/>
      <c r="Z46" s="55"/>
      <c r="AA46" s="58"/>
    </row>
    <row r="47" spans="1:27" ht="15">
      <c r="A47" s="6">
        <v>7</v>
      </c>
      <c r="B47" s="150" t="s">
        <v>125</v>
      </c>
      <c r="C47" s="98" t="s">
        <v>65</v>
      </c>
      <c r="D47" s="22">
        <v>43821</v>
      </c>
      <c r="F47" s="46">
        <v>10</v>
      </c>
      <c r="G47" s="2"/>
      <c r="H47" s="96">
        <v>23</v>
      </c>
      <c r="I47" s="91">
        <v>24</v>
      </c>
      <c r="J47" s="91">
        <v>28</v>
      </c>
      <c r="K47" s="91">
        <v>25</v>
      </c>
      <c r="L47" s="95">
        <f t="shared" si="2"/>
        <v>100</v>
      </c>
      <c r="M47" s="170">
        <f t="shared" si="3"/>
        <v>10</v>
      </c>
      <c r="N47" s="116"/>
      <c r="O47" s="56"/>
      <c r="P47" s="87"/>
      <c r="Q47" s="87"/>
      <c r="R47" s="55"/>
      <c r="S47" s="55"/>
      <c r="T47" s="91"/>
      <c r="U47" s="116"/>
      <c r="V47" s="56"/>
      <c r="W47" s="55"/>
      <c r="X47" s="55"/>
      <c r="Y47" s="55"/>
      <c r="Z47" s="55"/>
      <c r="AA47" s="58"/>
    </row>
    <row r="48" spans="1:27" ht="15">
      <c r="A48" s="6">
        <v>8</v>
      </c>
      <c r="B48" s="150" t="s">
        <v>126</v>
      </c>
      <c r="C48" s="98" t="s">
        <v>71</v>
      </c>
      <c r="D48" s="22">
        <v>17490</v>
      </c>
      <c r="F48" s="46">
        <v>13</v>
      </c>
      <c r="G48" s="2"/>
      <c r="H48" s="96">
        <v>26</v>
      </c>
      <c r="I48" s="91">
        <v>24</v>
      </c>
      <c r="J48" s="91">
        <v>28</v>
      </c>
      <c r="K48" s="91">
        <v>25</v>
      </c>
      <c r="L48" s="95">
        <f t="shared" si="2"/>
        <v>103</v>
      </c>
      <c r="M48" s="170">
        <f t="shared" si="3"/>
        <v>13</v>
      </c>
      <c r="N48" s="116"/>
      <c r="O48" s="56"/>
      <c r="P48" s="87"/>
      <c r="Q48" s="87"/>
      <c r="R48" s="55"/>
      <c r="S48" s="55"/>
      <c r="T48" s="91"/>
      <c r="U48" s="116"/>
      <c r="V48" s="56"/>
      <c r="W48" s="55"/>
      <c r="X48" s="55"/>
      <c r="Y48" s="55"/>
      <c r="Z48" s="55"/>
      <c r="AA48" s="58"/>
    </row>
    <row r="49" spans="1:27" ht="15">
      <c r="A49" s="6">
        <v>9</v>
      </c>
      <c r="B49" s="150" t="s">
        <v>127</v>
      </c>
      <c r="C49" s="98" t="s">
        <v>63</v>
      </c>
      <c r="D49" s="22">
        <v>17899</v>
      </c>
      <c r="F49" s="46">
        <v>21</v>
      </c>
      <c r="G49" s="2"/>
      <c r="H49" s="96">
        <v>31</v>
      </c>
      <c r="I49" s="91">
        <v>28</v>
      </c>
      <c r="J49" s="91">
        <v>22</v>
      </c>
      <c r="K49" s="91">
        <v>30</v>
      </c>
      <c r="L49" s="95">
        <f t="shared" si="2"/>
        <v>111</v>
      </c>
      <c r="M49" s="170">
        <f t="shared" si="3"/>
        <v>21</v>
      </c>
      <c r="N49" s="116"/>
      <c r="O49" s="56"/>
      <c r="P49" s="87"/>
      <c r="Q49" s="87"/>
      <c r="R49" s="55"/>
      <c r="S49" s="55"/>
      <c r="T49" s="91"/>
      <c r="U49" s="116"/>
      <c r="V49" s="56"/>
      <c r="W49" s="55"/>
      <c r="X49" s="55"/>
      <c r="Y49" s="55"/>
      <c r="Z49" s="55"/>
      <c r="AA49" s="58"/>
    </row>
    <row r="50" spans="1:27" ht="15">
      <c r="A50" s="6">
        <v>10</v>
      </c>
      <c r="B50" s="150" t="s">
        <v>128</v>
      </c>
      <c r="C50" s="98" t="s">
        <v>71</v>
      </c>
      <c r="D50" s="22">
        <v>61696</v>
      </c>
      <c r="F50" s="46">
        <v>23</v>
      </c>
      <c r="G50" s="2"/>
      <c r="H50" s="96">
        <v>26</v>
      </c>
      <c r="I50" s="91">
        <v>30</v>
      </c>
      <c r="J50" s="91">
        <v>29</v>
      </c>
      <c r="K50" s="91">
        <v>28</v>
      </c>
      <c r="L50" s="95">
        <f t="shared" si="2"/>
        <v>113</v>
      </c>
      <c r="M50" s="170">
        <f t="shared" si="3"/>
        <v>23</v>
      </c>
      <c r="N50" s="116"/>
      <c r="O50" s="56"/>
      <c r="P50" s="87"/>
      <c r="Q50" s="87"/>
      <c r="R50" s="55"/>
      <c r="S50" s="55"/>
      <c r="T50" s="91"/>
      <c r="U50" s="116"/>
      <c r="V50" s="56"/>
      <c r="W50" s="55"/>
      <c r="X50" s="55"/>
      <c r="Y50" s="55"/>
      <c r="Z50" s="55"/>
      <c r="AA50" s="58"/>
    </row>
    <row r="51" spans="1:27" ht="15">
      <c r="A51" s="6">
        <v>11</v>
      </c>
      <c r="B51" s="150" t="s">
        <v>131</v>
      </c>
      <c r="C51" s="98" t="s">
        <v>80</v>
      </c>
      <c r="D51" s="22">
        <v>4908</v>
      </c>
      <c r="F51" s="46">
        <v>28</v>
      </c>
      <c r="G51" s="2"/>
      <c r="H51" s="96">
        <v>33</v>
      </c>
      <c r="I51" s="91">
        <v>33</v>
      </c>
      <c r="J51" s="91">
        <v>25</v>
      </c>
      <c r="K51" s="91">
        <v>24</v>
      </c>
      <c r="L51" s="95">
        <f>SUM(H51:K51)</f>
        <v>115</v>
      </c>
      <c r="M51" s="170">
        <f t="shared" si="3"/>
        <v>25</v>
      </c>
      <c r="N51" s="116"/>
      <c r="O51" s="56"/>
      <c r="P51" s="87"/>
      <c r="Q51" s="87"/>
      <c r="R51" s="55"/>
      <c r="S51" s="55"/>
      <c r="T51" s="91"/>
      <c r="U51" s="116"/>
      <c r="V51" s="56"/>
      <c r="W51" s="55"/>
      <c r="X51" s="55"/>
      <c r="Y51" s="55"/>
      <c r="Z51" s="55"/>
      <c r="AA51" s="58"/>
    </row>
    <row r="52" spans="1:27" ht="15">
      <c r="A52" s="6">
        <v>12</v>
      </c>
      <c r="B52" s="150" t="s">
        <v>129</v>
      </c>
      <c r="C52" s="98" t="s">
        <v>61</v>
      </c>
      <c r="D52" s="22">
        <v>5345</v>
      </c>
      <c r="F52" s="46">
        <v>28</v>
      </c>
      <c r="G52" s="2"/>
      <c r="H52" s="96">
        <v>31</v>
      </c>
      <c r="I52" s="91">
        <v>32</v>
      </c>
      <c r="J52" s="91">
        <v>25</v>
      </c>
      <c r="K52" s="91">
        <v>30</v>
      </c>
      <c r="L52" s="95">
        <f t="shared" si="2"/>
        <v>118</v>
      </c>
      <c r="M52" s="170">
        <f t="shared" si="3"/>
        <v>28</v>
      </c>
      <c r="N52" s="116"/>
      <c r="O52" s="56"/>
      <c r="P52" s="87"/>
      <c r="Q52" s="87"/>
      <c r="R52" s="55"/>
      <c r="S52" s="55"/>
      <c r="T52" s="91"/>
      <c r="U52" s="116"/>
      <c r="V52" s="56"/>
      <c r="W52" s="55"/>
      <c r="X52" s="55"/>
      <c r="Y52" s="55"/>
      <c r="Z52" s="55"/>
      <c r="AA52" s="58"/>
    </row>
    <row r="53" spans="1:27" ht="15">
      <c r="A53" s="6">
        <v>13</v>
      </c>
      <c r="B53" s="150" t="s">
        <v>130</v>
      </c>
      <c r="C53" s="98" t="s">
        <v>65</v>
      </c>
      <c r="D53" s="22">
        <v>63137</v>
      </c>
      <c r="F53" s="46">
        <v>28</v>
      </c>
      <c r="G53" s="2"/>
      <c r="H53" s="96">
        <v>27</v>
      </c>
      <c r="I53" s="91">
        <v>33</v>
      </c>
      <c r="J53" s="91">
        <v>31</v>
      </c>
      <c r="K53" s="91">
        <v>27</v>
      </c>
      <c r="L53" s="95">
        <f t="shared" si="2"/>
        <v>118</v>
      </c>
      <c r="M53" s="170">
        <f t="shared" si="3"/>
        <v>28</v>
      </c>
      <c r="N53" s="116"/>
      <c r="O53" s="56"/>
      <c r="P53" s="87"/>
      <c r="Q53" s="87"/>
      <c r="R53" s="55"/>
      <c r="S53" s="55"/>
      <c r="T53" s="91"/>
      <c r="U53" s="116"/>
      <c r="V53" s="56"/>
      <c r="W53" s="55"/>
      <c r="X53" s="55"/>
      <c r="Y53" s="55"/>
      <c r="Z53" s="55"/>
      <c r="AA53" s="58"/>
    </row>
    <row r="54" spans="1:27" ht="15">
      <c r="A54" s="6">
        <v>14</v>
      </c>
      <c r="B54" s="150" t="s">
        <v>132</v>
      </c>
      <c r="C54" s="98" t="s">
        <v>59</v>
      </c>
      <c r="D54" s="22">
        <v>36192</v>
      </c>
      <c r="F54" s="46">
        <v>29</v>
      </c>
      <c r="G54" s="2"/>
      <c r="H54" s="96">
        <v>24</v>
      </c>
      <c r="I54" s="91">
        <v>33</v>
      </c>
      <c r="J54" s="91">
        <v>30</v>
      </c>
      <c r="K54" s="91">
        <v>32</v>
      </c>
      <c r="L54" s="95">
        <f t="shared" si="2"/>
        <v>119</v>
      </c>
      <c r="M54" s="170">
        <f t="shared" si="3"/>
        <v>29</v>
      </c>
      <c r="N54" s="116"/>
      <c r="O54" s="56"/>
      <c r="P54" s="87"/>
      <c r="Q54" s="87"/>
      <c r="R54" s="55"/>
      <c r="S54" s="55"/>
      <c r="T54" s="91"/>
      <c r="U54" s="116"/>
      <c r="V54" s="56"/>
      <c r="W54" s="55"/>
      <c r="X54" s="55"/>
      <c r="Y54" s="55"/>
      <c r="Z54" s="55"/>
      <c r="AA54" s="58"/>
    </row>
    <row r="55" spans="1:27" ht="15">
      <c r="A55" s="6">
        <v>15</v>
      </c>
      <c r="B55" s="150" t="s">
        <v>133</v>
      </c>
      <c r="C55" s="98" t="s">
        <v>59</v>
      </c>
      <c r="D55" s="22">
        <v>61373</v>
      </c>
      <c r="F55" s="49">
        <v>30</v>
      </c>
      <c r="G55" s="2"/>
      <c r="H55" s="96">
        <v>29</v>
      </c>
      <c r="I55" s="91">
        <v>31</v>
      </c>
      <c r="J55" s="91">
        <v>31</v>
      </c>
      <c r="K55" s="91">
        <v>29</v>
      </c>
      <c r="L55" s="95">
        <f t="shared" si="2"/>
        <v>120</v>
      </c>
      <c r="M55" s="170">
        <f t="shared" si="3"/>
        <v>30</v>
      </c>
      <c r="N55" s="116"/>
      <c r="O55" s="96"/>
      <c r="P55" s="91"/>
      <c r="Q55" s="91"/>
      <c r="R55" s="91"/>
      <c r="S55" s="91"/>
      <c r="T55" s="91"/>
      <c r="U55" s="116"/>
      <c r="V55" s="56"/>
      <c r="W55" s="55"/>
      <c r="X55" s="55"/>
      <c r="Y55" s="55"/>
      <c r="Z55" s="55"/>
      <c r="AA55" s="58"/>
    </row>
    <row r="56" spans="1:27" ht="15">
      <c r="A56" s="6">
        <v>16</v>
      </c>
      <c r="B56" s="150" t="s">
        <v>134</v>
      </c>
      <c r="C56" s="98" t="s">
        <v>61</v>
      </c>
      <c r="D56" s="22">
        <v>61938</v>
      </c>
      <c r="F56" s="46">
        <v>32</v>
      </c>
      <c r="G56" s="2"/>
      <c r="H56" s="96">
        <v>30</v>
      </c>
      <c r="I56" s="91">
        <v>27</v>
      </c>
      <c r="J56" s="91">
        <v>26</v>
      </c>
      <c r="K56" s="91">
        <v>39</v>
      </c>
      <c r="L56" s="95">
        <f t="shared" si="2"/>
        <v>122</v>
      </c>
      <c r="M56" s="170">
        <f t="shared" si="3"/>
        <v>32</v>
      </c>
      <c r="N56" s="116"/>
      <c r="O56" s="96"/>
      <c r="P56" s="91"/>
      <c r="Q56" s="91"/>
      <c r="R56" s="91"/>
      <c r="S56" s="91"/>
      <c r="T56" s="91"/>
      <c r="U56" s="116"/>
      <c r="V56" s="56"/>
      <c r="W56" s="55"/>
      <c r="X56" s="55"/>
      <c r="Y56" s="55"/>
      <c r="Z56" s="55"/>
      <c r="AA56" s="58"/>
    </row>
    <row r="57" spans="1:27" ht="15">
      <c r="A57" s="6">
        <v>17</v>
      </c>
      <c r="B57" s="150" t="s">
        <v>98</v>
      </c>
      <c r="C57" s="98" t="s">
        <v>56</v>
      </c>
      <c r="D57" s="98">
        <v>49087</v>
      </c>
      <c r="F57" s="114">
        <v>37</v>
      </c>
      <c r="G57" s="2"/>
      <c r="H57" s="96">
        <v>37</v>
      </c>
      <c r="I57" s="91">
        <v>25</v>
      </c>
      <c r="J57" s="91">
        <v>32</v>
      </c>
      <c r="K57" s="91">
        <v>33</v>
      </c>
      <c r="L57" s="95">
        <f t="shared" si="2"/>
        <v>127</v>
      </c>
      <c r="M57" s="170">
        <f>L57-$L$41</f>
        <v>37</v>
      </c>
      <c r="N57" s="116"/>
      <c r="O57" s="96"/>
      <c r="P57" s="91"/>
      <c r="Q57" s="91"/>
      <c r="R57" s="91"/>
      <c r="S57" s="91"/>
      <c r="T57" s="91"/>
      <c r="U57" s="116"/>
      <c r="V57" s="56"/>
      <c r="W57" s="55"/>
      <c r="X57" s="55"/>
      <c r="Y57" s="55"/>
      <c r="Z57" s="55"/>
      <c r="AA57" s="58"/>
    </row>
    <row r="58" spans="1:27" ht="15">
      <c r="A58" s="6">
        <v>18</v>
      </c>
      <c r="B58" s="150" t="s">
        <v>135</v>
      </c>
      <c r="C58" s="98" t="s">
        <v>61</v>
      </c>
      <c r="D58" s="22">
        <v>65912</v>
      </c>
      <c r="F58" s="46">
        <v>40</v>
      </c>
      <c r="G58" s="2"/>
      <c r="H58" s="96">
        <v>32</v>
      </c>
      <c r="I58" s="91">
        <v>35</v>
      </c>
      <c r="J58" s="91">
        <v>31</v>
      </c>
      <c r="K58" s="91">
        <v>32</v>
      </c>
      <c r="L58" s="95">
        <f t="shared" si="2"/>
        <v>130</v>
      </c>
      <c r="M58" s="170">
        <f t="shared" si="3"/>
        <v>40</v>
      </c>
      <c r="N58" s="116"/>
      <c r="O58" s="86"/>
      <c r="P58" s="55"/>
      <c r="Q58" s="55"/>
      <c r="R58" s="55"/>
      <c r="S58" s="55"/>
      <c r="T58" s="91"/>
      <c r="U58" s="116"/>
      <c r="V58" s="96"/>
      <c r="W58" s="55"/>
      <c r="X58" s="55"/>
      <c r="Y58" s="87"/>
      <c r="Z58" s="55"/>
      <c r="AA58" s="58"/>
    </row>
    <row r="59" spans="1:27" ht="15">
      <c r="A59" s="6">
        <v>19</v>
      </c>
      <c r="B59" s="150" t="s">
        <v>136</v>
      </c>
      <c r="C59" s="98" t="s">
        <v>80</v>
      </c>
      <c r="D59" s="22">
        <v>4565</v>
      </c>
      <c r="F59" s="46">
        <v>41</v>
      </c>
      <c r="G59" s="2"/>
      <c r="H59" s="96">
        <v>38</v>
      </c>
      <c r="I59" s="91">
        <v>29</v>
      </c>
      <c r="J59" s="91">
        <v>35</v>
      </c>
      <c r="K59" s="91">
        <v>29</v>
      </c>
      <c r="L59" s="95">
        <f t="shared" si="2"/>
        <v>131</v>
      </c>
      <c r="M59" s="170">
        <f t="shared" si="3"/>
        <v>41</v>
      </c>
      <c r="N59" s="116"/>
      <c r="O59" s="56"/>
      <c r="P59" s="55"/>
      <c r="Q59" s="87"/>
      <c r="R59" s="55"/>
      <c r="S59" s="87"/>
      <c r="T59" s="91"/>
      <c r="U59" s="116"/>
      <c r="V59" s="56"/>
      <c r="W59" s="91"/>
      <c r="X59" s="91"/>
      <c r="Y59" s="55"/>
      <c r="Z59" s="55"/>
      <c r="AA59" s="58"/>
    </row>
    <row r="60" spans="1:27" ht="15">
      <c r="A60" s="6">
        <v>20</v>
      </c>
      <c r="B60" s="150" t="s">
        <v>137</v>
      </c>
      <c r="C60" s="98" t="s">
        <v>65</v>
      </c>
      <c r="D60" s="22">
        <v>5263</v>
      </c>
      <c r="F60" s="46">
        <v>43</v>
      </c>
      <c r="G60" s="2"/>
      <c r="H60" s="96">
        <v>32</v>
      </c>
      <c r="I60" s="91">
        <v>35</v>
      </c>
      <c r="J60" s="91">
        <v>31</v>
      </c>
      <c r="K60" s="91">
        <v>35</v>
      </c>
      <c r="L60" s="95">
        <f t="shared" si="2"/>
        <v>133</v>
      </c>
      <c r="M60" s="170">
        <f t="shared" si="3"/>
        <v>43</v>
      </c>
      <c r="N60" s="116"/>
      <c r="O60" s="96"/>
      <c r="P60" s="55"/>
      <c r="Q60" s="55"/>
      <c r="R60" s="55"/>
      <c r="S60" s="55"/>
      <c r="T60" s="91"/>
      <c r="U60" s="116"/>
      <c r="V60" s="96"/>
      <c r="W60" s="55"/>
      <c r="X60" s="55"/>
      <c r="Y60" s="55"/>
      <c r="Z60" s="55"/>
      <c r="AA60" s="58"/>
    </row>
    <row r="61" spans="1:27" ht="15">
      <c r="A61" s="6">
        <v>21</v>
      </c>
      <c r="B61" s="150" t="s">
        <v>138</v>
      </c>
      <c r="C61" s="98" t="s">
        <v>59</v>
      </c>
      <c r="D61" s="22">
        <v>4967</v>
      </c>
      <c r="F61" s="46">
        <v>59</v>
      </c>
      <c r="G61" s="2"/>
      <c r="H61" s="96">
        <v>52</v>
      </c>
      <c r="I61" s="91">
        <v>33</v>
      </c>
      <c r="J61" s="91">
        <v>35</v>
      </c>
      <c r="K61" s="91">
        <v>29</v>
      </c>
      <c r="L61" s="95">
        <f t="shared" si="2"/>
        <v>149</v>
      </c>
      <c r="M61" s="170">
        <f t="shared" si="3"/>
        <v>59</v>
      </c>
      <c r="N61" s="116"/>
      <c r="O61" s="56"/>
      <c r="P61" s="55"/>
      <c r="Q61" s="87"/>
      <c r="R61" s="87"/>
      <c r="S61" s="87"/>
      <c r="T61" s="91"/>
      <c r="U61" s="116"/>
      <c r="V61" s="56"/>
      <c r="W61" s="55"/>
      <c r="X61" s="91"/>
      <c r="Y61" s="55"/>
      <c r="Z61" s="55"/>
      <c r="AA61" s="58"/>
    </row>
    <row r="62" spans="1:27" ht="15">
      <c r="A62" s="6">
        <v>21</v>
      </c>
      <c r="B62" s="150" t="s">
        <v>139</v>
      </c>
      <c r="C62" s="98" t="s">
        <v>65</v>
      </c>
      <c r="D62" s="58">
        <v>20044</v>
      </c>
      <c r="F62" s="46">
        <v>414</v>
      </c>
      <c r="G62" s="2"/>
      <c r="H62" s="96">
        <v>126</v>
      </c>
      <c r="I62" s="91">
        <v>126</v>
      </c>
      <c r="J62" s="91">
        <v>126</v>
      </c>
      <c r="K62" s="91">
        <v>126</v>
      </c>
      <c r="L62" s="95">
        <f t="shared" si="2"/>
        <v>504</v>
      </c>
      <c r="M62" s="170">
        <f t="shared" si="3"/>
        <v>414</v>
      </c>
      <c r="N62" s="116"/>
      <c r="O62" s="86"/>
      <c r="P62" s="55"/>
      <c r="Q62" s="55"/>
      <c r="R62" s="55"/>
      <c r="S62" s="55"/>
      <c r="T62" s="91"/>
      <c r="U62" s="116"/>
      <c r="V62" s="96"/>
      <c r="W62" s="91"/>
      <c r="X62" s="91"/>
      <c r="Y62" s="91"/>
      <c r="Z62" s="91"/>
      <c r="AA62" s="58"/>
    </row>
    <row r="63" spans="1:27" ht="15">
      <c r="A63" s="6">
        <v>21</v>
      </c>
      <c r="B63" s="150" t="s">
        <v>140</v>
      </c>
      <c r="C63" s="98" t="s">
        <v>97</v>
      </c>
      <c r="D63" s="22">
        <v>33488</v>
      </c>
      <c r="F63" s="46">
        <v>414</v>
      </c>
      <c r="G63" s="2"/>
      <c r="H63" s="96">
        <v>126</v>
      </c>
      <c r="I63" s="91">
        <v>126</v>
      </c>
      <c r="J63" s="91">
        <v>126</v>
      </c>
      <c r="K63" s="91">
        <v>126</v>
      </c>
      <c r="L63" s="95">
        <f t="shared" si="2"/>
        <v>504</v>
      </c>
      <c r="M63" s="170">
        <f t="shared" si="3"/>
        <v>414</v>
      </c>
      <c r="N63" s="116"/>
      <c r="O63" s="56"/>
      <c r="P63" s="55"/>
      <c r="Q63" s="55"/>
      <c r="R63" s="55"/>
      <c r="S63" s="55"/>
      <c r="T63" s="91"/>
      <c r="U63" s="116"/>
      <c r="V63" s="96"/>
      <c r="W63" s="55"/>
      <c r="X63" s="55"/>
      <c r="Y63" s="55"/>
      <c r="Z63" s="55"/>
      <c r="AA63" s="58"/>
    </row>
    <row r="64" spans="1:27" ht="15">
      <c r="A64" s="6">
        <v>21</v>
      </c>
      <c r="B64" s="150" t="s">
        <v>141</v>
      </c>
      <c r="C64" s="98" t="s">
        <v>63</v>
      </c>
      <c r="D64" s="22">
        <v>5346</v>
      </c>
      <c r="F64" s="46">
        <v>414</v>
      </c>
      <c r="G64" s="2"/>
      <c r="H64" s="96">
        <v>126</v>
      </c>
      <c r="I64" s="91">
        <v>126</v>
      </c>
      <c r="J64" s="91">
        <v>126</v>
      </c>
      <c r="K64" s="91">
        <v>126</v>
      </c>
      <c r="L64" s="95">
        <f t="shared" si="2"/>
        <v>504</v>
      </c>
      <c r="M64" s="170">
        <f t="shared" si="3"/>
        <v>414</v>
      </c>
      <c r="N64" s="116"/>
      <c r="O64" s="86"/>
      <c r="P64" s="55"/>
      <c r="Q64" s="55"/>
      <c r="R64" s="55"/>
      <c r="S64" s="55"/>
      <c r="T64" s="91"/>
      <c r="U64" s="116"/>
      <c r="V64" s="96"/>
      <c r="W64" s="91"/>
      <c r="X64" s="91"/>
      <c r="Y64" s="91"/>
      <c r="Z64" s="91"/>
      <c r="AA64" s="58"/>
    </row>
    <row r="65" spans="1:27" ht="15">
      <c r="A65" s="6">
        <v>21</v>
      </c>
      <c r="B65" s="150" t="s">
        <v>142</v>
      </c>
      <c r="C65" s="98" t="s">
        <v>71</v>
      </c>
      <c r="D65" s="22">
        <v>6538</v>
      </c>
      <c r="F65" s="48">
        <v>414</v>
      </c>
      <c r="G65" s="2"/>
      <c r="H65" s="96">
        <v>126</v>
      </c>
      <c r="I65" s="91">
        <v>126</v>
      </c>
      <c r="J65" s="91">
        <v>126</v>
      </c>
      <c r="K65" s="91">
        <v>126</v>
      </c>
      <c r="L65" s="95">
        <f t="shared" si="2"/>
        <v>504</v>
      </c>
      <c r="M65" s="170">
        <f t="shared" si="3"/>
        <v>414</v>
      </c>
      <c r="N65" s="116"/>
      <c r="O65" s="96"/>
      <c r="P65" s="91"/>
      <c r="Q65" s="91"/>
      <c r="R65" s="91"/>
      <c r="S65" s="91"/>
      <c r="T65" s="91"/>
      <c r="U65" s="116"/>
      <c r="V65" s="96"/>
      <c r="W65" s="91"/>
      <c r="X65" s="91"/>
      <c r="Y65" s="91"/>
      <c r="Z65" s="91"/>
      <c r="AA65" s="58"/>
    </row>
    <row r="66" spans="1:27" ht="15" customHeight="1" thickBot="1">
      <c r="A66" s="9"/>
      <c r="B66" s="120"/>
      <c r="C66" s="11"/>
      <c r="D66" s="23"/>
      <c r="F66" s="47"/>
      <c r="G66" s="2"/>
      <c r="H66" s="101"/>
      <c r="I66" s="102"/>
      <c r="J66" s="102"/>
      <c r="K66" s="102"/>
      <c r="L66" s="103"/>
      <c r="M66" s="57"/>
      <c r="N66" s="116"/>
      <c r="O66" s="105"/>
      <c r="P66" s="106"/>
      <c r="Q66" s="106"/>
      <c r="R66" s="106"/>
      <c r="S66" s="109"/>
      <c r="T66" s="108"/>
      <c r="U66" s="117"/>
      <c r="V66" s="110"/>
      <c r="W66" s="111"/>
      <c r="X66" s="111"/>
      <c r="Y66" s="111"/>
      <c r="Z66" s="112"/>
      <c r="AA66" s="108"/>
    </row>
    <row r="67" spans="1:27" s="138" customFormat="1" ht="12" thickBot="1">
      <c r="A67" s="137"/>
      <c r="B67" s="137"/>
      <c r="C67" s="139"/>
      <c r="D67" s="139"/>
      <c r="E67" s="137"/>
      <c r="F67" s="137"/>
      <c r="G67" s="137"/>
      <c r="H67" s="140"/>
      <c r="I67" s="140"/>
      <c r="J67" s="140"/>
      <c r="K67" s="140"/>
      <c r="L67" s="140"/>
      <c r="M67" s="140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</row>
    <row r="68" spans="1:27" s="18" customFormat="1" ht="29.25" customHeight="1" thickBot="1">
      <c r="A68" s="14" t="s">
        <v>0</v>
      </c>
      <c r="B68" s="15" t="s">
        <v>1</v>
      </c>
      <c r="C68" s="16" t="s">
        <v>2</v>
      </c>
      <c r="D68" s="17" t="s">
        <v>3</v>
      </c>
      <c r="F68" s="19" t="s">
        <v>8</v>
      </c>
      <c r="H68" s="233" t="s">
        <v>31</v>
      </c>
      <c r="I68" s="234"/>
      <c r="J68" s="234"/>
      <c r="K68" s="234"/>
      <c r="L68" s="234"/>
      <c r="M68" s="235"/>
      <c r="O68" s="239" t="s">
        <v>35</v>
      </c>
      <c r="P68" s="237"/>
      <c r="Q68" s="237"/>
      <c r="R68" s="237"/>
      <c r="S68" s="237"/>
      <c r="T68" s="238"/>
      <c r="V68" s="236" t="s">
        <v>41</v>
      </c>
      <c r="W68" s="237"/>
      <c r="X68" s="237"/>
      <c r="Y68" s="237"/>
      <c r="Z68" s="237"/>
      <c r="AA68" s="238"/>
    </row>
    <row r="69" spans="1:27" ht="11.25">
      <c r="A69" s="131"/>
      <c r="B69" s="69"/>
      <c r="C69" s="69"/>
      <c r="D69" s="70"/>
      <c r="F69" s="20"/>
      <c r="H69" s="51"/>
      <c r="I69" s="52"/>
      <c r="J69" s="52"/>
      <c r="K69" s="52"/>
      <c r="L69" s="52"/>
      <c r="M69" s="53"/>
      <c r="O69" s="25"/>
      <c r="P69" s="26"/>
      <c r="Q69" s="26"/>
      <c r="R69" s="26"/>
      <c r="S69" s="26"/>
      <c r="T69" s="27"/>
      <c r="V69" s="25"/>
      <c r="W69" s="26"/>
      <c r="X69" s="26"/>
      <c r="Y69" s="26"/>
      <c r="Z69" s="26"/>
      <c r="AA69" s="27"/>
    </row>
    <row r="70" spans="1:27" ht="15.75">
      <c r="A70" s="132" t="s">
        <v>15</v>
      </c>
      <c r="B70" s="71"/>
      <c r="C70" s="71"/>
      <c r="D70" s="72"/>
      <c r="F70" s="20" t="s">
        <v>9</v>
      </c>
      <c r="H70" s="240" t="s">
        <v>5</v>
      </c>
      <c r="I70" s="249"/>
      <c r="J70" s="249"/>
      <c r="K70" s="250"/>
      <c r="L70" s="52"/>
      <c r="M70" s="53"/>
      <c r="O70" s="240" t="s">
        <v>5</v>
      </c>
      <c r="P70" s="241"/>
      <c r="Q70" s="241"/>
      <c r="R70" s="242"/>
      <c r="S70" s="26"/>
      <c r="T70" s="27"/>
      <c r="V70" s="240" t="s">
        <v>5</v>
      </c>
      <c r="W70" s="241"/>
      <c r="X70" s="241"/>
      <c r="Y70" s="242"/>
      <c r="Z70" s="26"/>
      <c r="AA70" s="27"/>
    </row>
    <row r="71" spans="1:27" ht="12" thickBot="1">
      <c r="A71" s="73"/>
      <c r="B71" s="74"/>
      <c r="C71" s="74"/>
      <c r="D71" s="75"/>
      <c r="F71" s="32"/>
      <c r="H71" s="28">
        <v>1</v>
      </c>
      <c r="I71" s="29">
        <v>2</v>
      </c>
      <c r="J71" s="29">
        <v>3</v>
      </c>
      <c r="K71" s="29">
        <v>4</v>
      </c>
      <c r="L71" s="29" t="s">
        <v>6</v>
      </c>
      <c r="M71" s="30" t="s">
        <v>7</v>
      </c>
      <c r="O71" s="28">
        <v>1</v>
      </c>
      <c r="P71" s="29">
        <v>2</v>
      </c>
      <c r="Q71" s="29">
        <v>3</v>
      </c>
      <c r="R71" s="29">
        <v>4</v>
      </c>
      <c r="S71" s="29" t="s">
        <v>6</v>
      </c>
      <c r="T71" s="30" t="s">
        <v>7</v>
      </c>
      <c r="V71" s="28">
        <v>1</v>
      </c>
      <c r="W71" s="29">
        <v>2</v>
      </c>
      <c r="X71" s="29">
        <v>3</v>
      </c>
      <c r="Y71" s="29">
        <v>4</v>
      </c>
      <c r="Z71" s="29" t="s">
        <v>6</v>
      </c>
      <c r="AA71" s="30" t="s">
        <v>7</v>
      </c>
    </row>
    <row r="72" spans="1:27" ht="15">
      <c r="A72" s="6">
        <v>1</v>
      </c>
      <c r="B72" s="151" t="s">
        <v>58</v>
      </c>
      <c r="C72" s="152" t="s">
        <v>59</v>
      </c>
      <c r="D72" s="153">
        <v>44760</v>
      </c>
      <c r="F72" s="46">
        <f>M72</f>
        <v>0</v>
      </c>
      <c r="G72" s="157"/>
      <c r="H72" s="90">
        <v>25</v>
      </c>
      <c r="I72" s="91">
        <v>26</v>
      </c>
      <c r="J72" s="91">
        <v>25</v>
      </c>
      <c r="K72" s="91">
        <v>22</v>
      </c>
      <c r="L72" s="87">
        <f>SUM(H72:K72)</f>
        <v>98</v>
      </c>
      <c r="M72" s="22">
        <f>L72-$L$72</f>
        <v>0</v>
      </c>
      <c r="N72" s="116"/>
      <c r="O72" s="81"/>
      <c r="P72" s="77"/>
      <c r="Q72" s="84"/>
      <c r="R72" s="77"/>
      <c r="S72" s="77"/>
      <c r="T72" s="85"/>
      <c r="U72" s="116"/>
      <c r="V72" s="79"/>
      <c r="W72" s="77"/>
      <c r="X72" s="77"/>
      <c r="Y72" s="84"/>
      <c r="Z72" s="77"/>
      <c r="AA72" s="80"/>
    </row>
    <row r="73" spans="1:27" ht="15">
      <c r="A73" s="6">
        <v>2</v>
      </c>
      <c r="B73" s="150" t="s">
        <v>60</v>
      </c>
      <c r="C73" s="98" t="s">
        <v>61</v>
      </c>
      <c r="D73" s="22">
        <v>25578</v>
      </c>
      <c r="F73" s="46">
        <f>M73</f>
        <v>9</v>
      </c>
      <c r="G73" s="157"/>
      <c r="H73" s="90">
        <v>31</v>
      </c>
      <c r="I73" s="91">
        <v>26</v>
      </c>
      <c r="J73" s="91">
        <v>24</v>
      </c>
      <c r="K73" s="91">
        <v>26</v>
      </c>
      <c r="L73" s="87">
        <f>SUM(H73:K73)</f>
        <v>107</v>
      </c>
      <c r="M73" s="22">
        <f>L73-$L$72</f>
        <v>9</v>
      </c>
      <c r="N73" s="116"/>
      <c r="O73" s="56"/>
      <c r="P73" s="55"/>
      <c r="Q73" s="55"/>
      <c r="R73" s="87"/>
      <c r="S73" s="55"/>
      <c r="T73" s="91"/>
      <c r="U73" s="116"/>
      <c r="V73" s="56"/>
      <c r="W73" s="87"/>
      <c r="X73" s="55"/>
      <c r="Y73" s="55"/>
      <c r="Z73" s="55"/>
      <c r="AA73" s="58"/>
    </row>
    <row r="74" spans="1:27" ht="15">
      <c r="A74" s="6">
        <v>3</v>
      </c>
      <c r="B74" s="150" t="s">
        <v>62</v>
      </c>
      <c r="C74" s="98" t="s">
        <v>63</v>
      </c>
      <c r="D74" s="22">
        <v>29002</v>
      </c>
      <c r="F74" s="46">
        <f>M74</f>
        <v>17</v>
      </c>
      <c r="G74" s="157"/>
      <c r="H74" s="90">
        <v>30</v>
      </c>
      <c r="I74" s="91">
        <v>28</v>
      </c>
      <c r="J74" s="91">
        <v>31</v>
      </c>
      <c r="K74" s="91">
        <v>26</v>
      </c>
      <c r="L74" s="87">
        <f>SUM(H74:K74)</f>
        <v>115</v>
      </c>
      <c r="M74" s="22">
        <f>L74-$L$72</f>
        <v>17</v>
      </c>
      <c r="N74" s="116"/>
      <c r="O74" s="86"/>
      <c r="P74" s="55"/>
      <c r="Q74" s="87"/>
      <c r="R74" s="87"/>
      <c r="S74" s="87"/>
      <c r="T74" s="91"/>
      <c r="U74" s="116"/>
      <c r="V74" s="56"/>
      <c r="W74" s="87"/>
      <c r="X74" s="55"/>
      <c r="Y74" s="55"/>
      <c r="Z74" s="55"/>
      <c r="AA74" s="58"/>
    </row>
    <row r="75" spans="1:27" ht="15">
      <c r="A75" s="6">
        <v>4</v>
      </c>
      <c r="B75" s="150" t="s">
        <v>64</v>
      </c>
      <c r="C75" s="98" t="s">
        <v>59</v>
      </c>
      <c r="D75" s="22">
        <v>25999</v>
      </c>
      <c r="F75" s="46">
        <f>M75</f>
        <v>24</v>
      </c>
      <c r="G75" s="157"/>
      <c r="H75" s="90">
        <v>35</v>
      </c>
      <c r="I75" s="91">
        <v>27</v>
      </c>
      <c r="J75" s="91">
        <v>31</v>
      </c>
      <c r="K75" s="91">
        <v>29</v>
      </c>
      <c r="L75" s="87">
        <f>SUM(H75:K75)</f>
        <v>122</v>
      </c>
      <c r="M75" s="22">
        <f>L75-$L$72</f>
        <v>24</v>
      </c>
      <c r="N75" s="116"/>
      <c r="O75" s="96"/>
      <c r="P75" s="91"/>
      <c r="Q75" s="91"/>
      <c r="R75" s="91"/>
      <c r="S75" s="91"/>
      <c r="T75" s="91"/>
      <c r="U75" s="116"/>
      <c r="V75" s="96"/>
      <c r="W75" s="91"/>
      <c r="X75" s="91"/>
      <c r="Y75" s="91"/>
      <c r="Z75" s="91"/>
      <c r="AA75" s="58"/>
    </row>
    <row r="76" spans="1:27" ht="15">
      <c r="A76" s="6">
        <v>5</v>
      </c>
      <c r="B76" s="150" t="s">
        <v>66</v>
      </c>
      <c r="C76" s="98" t="s">
        <v>65</v>
      </c>
      <c r="D76" s="22">
        <v>44916</v>
      </c>
      <c r="F76" s="46">
        <f>M76</f>
        <v>38</v>
      </c>
      <c r="G76" s="157"/>
      <c r="H76" s="90">
        <v>41</v>
      </c>
      <c r="I76" s="91">
        <v>36</v>
      </c>
      <c r="J76" s="91">
        <v>33</v>
      </c>
      <c r="K76" s="91">
        <v>26</v>
      </c>
      <c r="L76" s="87">
        <f>SUM(H76:K76)</f>
        <v>136</v>
      </c>
      <c r="M76" s="22">
        <f>L76-$L$72</f>
        <v>38</v>
      </c>
      <c r="N76" s="116"/>
      <c r="O76" s="86"/>
      <c r="P76" s="55"/>
      <c r="Q76" s="55"/>
      <c r="R76" s="55"/>
      <c r="S76" s="55"/>
      <c r="T76" s="91"/>
      <c r="U76" s="116"/>
      <c r="V76" s="56"/>
      <c r="W76" s="55"/>
      <c r="X76" s="91"/>
      <c r="Y76" s="55"/>
      <c r="Z76" s="55"/>
      <c r="AA76" s="58"/>
    </row>
    <row r="77" spans="1:27" ht="15">
      <c r="A77" s="6"/>
      <c r="B77" s="150"/>
      <c r="C77" s="98"/>
      <c r="D77" s="22"/>
      <c r="F77" s="46"/>
      <c r="G77" s="157"/>
      <c r="H77" s="90"/>
      <c r="I77" s="91"/>
      <c r="J77" s="91"/>
      <c r="K77" s="91"/>
      <c r="L77" s="87"/>
      <c r="M77" s="22"/>
      <c r="N77" s="116"/>
      <c r="O77" s="56"/>
      <c r="P77" s="87"/>
      <c r="Q77" s="87"/>
      <c r="R77" s="55"/>
      <c r="S77" s="55"/>
      <c r="T77" s="91"/>
      <c r="U77" s="116"/>
      <c r="V77" s="56"/>
      <c r="W77" s="55"/>
      <c r="X77" s="55"/>
      <c r="Y77" s="55"/>
      <c r="Z77" s="55"/>
      <c r="AA77" s="58"/>
    </row>
    <row r="78" spans="1:27" ht="15">
      <c r="A78" s="6"/>
      <c r="B78" s="150"/>
      <c r="C78" s="98"/>
      <c r="D78" s="22"/>
      <c r="F78" s="46"/>
      <c r="G78" s="157"/>
      <c r="H78" s="90"/>
      <c r="I78" s="91"/>
      <c r="J78" s="91"/>
      <c r="K78" s="91"/>
      <c r="L78" s="87"/>
      <c r="M78" s="22"/>
      <c r="N78" s="116"/>
      <c r="O78" s="56"/>
      <c r="P78" s="87"/>
      <c r="Q78" s="87"/>
      <c r="R78" s="55"/>
      <c r="S78" s="55"/>
      <c r="T78" s="91"/>
      <c r="U78" s="116"/>
      <c r="V78" s="56"/>
      <c r="W78" s="55"/>
      <c r="X78" s="55"/>
      <c r="Y78" s="55"/>
      <c r="Z78" s="55"/>
      <c r="AA78" s="58"/>
    </row>
    <row r="79" spans="1:27" ht="15" customHeight="1" thickBot="1">
      <c r="A79" s="9"/>
      <c r="B79" s="120"/>
      <c r="C79" s="11"/>
      <c r="D79" s="23"/>
      <c r="F79" s="47"/>
      <c r="G79" s="2"/>
      <c r="H79" s="101"/>
      <c r="I79" s="102"/>
      <c r="J79" s="102"/>
      <c r="K79" s="102"/>
      <c r="L79" s="103"/>
      <c r="M79" s="57"/>
      <c r="N79" s="116"/>
      <c r="O79" s="105"/>
      <c r="P79" s="106"/>
      <c r="Q79" s="106"/>
      <c r="R79" s="106"/>
      <c r="S79" s="109"/>
      <c r="T79" s="108"/>
      <c r="U79" s="117"/>
      <c r="V79" s="110"/>
      <c r="W79" s="111"/>
      <c r="X79" s="111"/>
      <c r="Y79" s="111"/>
      <c r="Z79" s="112"/>
      <c r="AA79" s="108"/>
    </row>
    <row r="80" spans="1:27" s="138" customFormat="1" ht="12" thickBot="1">
      <c r="A80" s="137"/>
      <c r="B80" s="137"/>
      <c r="C80" s="139"/>
      <c r="D80" s="139"/>
      <c r="E80" s="137"/>
      <c r="F80" s="137"/>
      <c r="G80" s="137"/>
      <c r="H80" s="140"/>
      <c r="I80" s="140"/>
      <c r="J80" s="140"/>
      <c r="K80" s="140"/>
      <c r="L80" s="140"/>
      <c r="M80" s="140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:27" s="18" customFormat="1" ht="29.25" customHeight="1" thickBot="1">
      <c r="A81" s="14" t="s">
        <v>0</v>
      </c>
      <c r="B81" s="15" t="s">
        <v>1</v>
      </c>
      <c r="C81" s="16" t="s">
        <v>2</v>
      </c>
      <c r="D81" s="17" t="s">
        <v>3</v>
      </c>
      <c r="F81" s="19" t="s">
        <v>8</v>
      </c>
      <c r="H81" s="233" t="s">
        <v>31</v>
      </c>
      <c r="I81" s="234"/>
      <c r="J81" s="234"/>
      <c r="K81" s="234"/>
      <c r="L81" s="234"/>
      <c r="M81" s="235"/>
      <c r="O81" s="239" t="s">
        <v>35</v>
      </c>
      <c r="P81" s="237"/>
      <c r="Q81" s="237"/>
      <c r="R81" s="237"/>
      <c r="S81" s="237"/>
      <c r="T81" s="238"/>
      <c r="V81" s="236" t="s">
        <v>41</v>
      </c>
      <c r="W81" s="237"/>
      <c r="X81" s="237"/>
      <c r="Y81" s="237"/>
      <c r="Z81" s="237"/>
      <c r="AA81" s="238"/>
    </row>
    <row r="82" spans="1:27" ht="11.25">
      <c r="A82" s="131"/>
      <c r="B82" s="69"/>
      <c r="C82" s="69"/>
      <c r="D82" s="70"/>
      <c r="F82" s="20"/>
      <c r="H82" s="51"/>
      <c r="I82" s="52"/>
      <c r="J82" s="52"/>
      <c r="K82" s="52"/>
      <c r="L82" s="52"/>
      <c r="M82" s="53"/>
      <c r="O82" s="25"/>
      <c r="P82" s="26"/>
      <c r="Q82" s="26"/>
      <c r="R82" s="26"/>
      <c r="S82" s="26"/>
      <c r="T82" s="27"/>
      <c r="V82" s="25"/>
      <c r="W82" s="26"/>
      <c r="X82" s="26"/>
      <c r="Y82" s="26"/>
      <c r="Z82" s="26"/>
      <c r="AA82" s="27"/>
    </row>
    <row r="83" spans="1:27" ht="15.75">
      <c r="A83" s="132" t="s">
        <v>16</v>
      </c>
      <c r="B83" s="71"/>
      <c r="C83" s="71"/>
      <c r="D83" s="72"/>
      <c r="F83" s="20" t="s">
        <v>9</v>
      </c>
      <c r="H83" s="240" t="s">
        <v>5</v>
      </c>
      <c r="I83" s="249"/>
      <c r="J83" s="249"/>
      <c r="K83" s="250"/>
      <c r="L83" s="52"/>
      <c r="M83" s="53"/>
      <c r="O83" s="240" t="s">
        <v>5</v>
      </c>
      <c r="P83" s="241"/>
      <c r="Q83" s="241"/>
      <c r="R83" s="242"/>
      <c r="S83" s="26"/>
      <c r="T83" s="27"/>
      <c r="V83" s="240" t="s">
        <v>5</v>
      </c>
      <c r="W83" s="241"/>
      <c r="X83" s="241"/>
      <c r="Y83" s="242"/>
      <c r="Z83" s="26"/>
      <c r="AA83" s="27"/>
    </row>
    <row r="84" spans="1:27" ht="12" thickBot="1">
      <c r="A84" s="73"/>
      <c r="B84" s="74"/>
      <c r="C84" s="74"/>
      <c r="D84" s="75"/>
      <c r="F84" s="32"/>
      <c r="H84" s="28">
        <v>1</v>
      </c>
      <c r="I84" s="29">
        <v>2</v>
      </c>
      <c r="J84" s="29">
        <v>3</v>
      </c>
      <c r="K84" s="29">
        <v>4</v>
      </c>
      <c r="L84" s="29" t="s">
        <v>6</v>
      </c>
      <c r="M84" s="30" t="s">
        <v>7</v>
      </c>
      <c r="O84" s="28">
        <v>1</v>
      </c>
      <c r="P84" s="29">
        <v>2</v>
      </c>
      <c r="Q84" s="29">
        <v>3</v>
      </c>
      <c r="R84" s="29">
        <v>4</v>
      </c>
      <c r="S84" s="29" t="s">
        <v>6</v>
      </c>
      <c r="T84" s="30" t="s">
        <v>7</v>
      </c>
      <c r="V84" s="28">
        <v>1</v>
      </c>
      <c r="W84" s="29">
        <v>2</v>
      </c>
      <c r="X84" s="29">
        <v>3</v>
      </c>
      <c r="Y84" s="29">
        <v>4</v>
      </c>
      <c r="Z84" s="29" t="s">
        <v>6</v>
      </c>
      <c r="AA84" s="30" t="s">
        <v>7</v>
      </c>
    </row>
    <row r="85" spans="1:27" ht="15">
      <c r="A85" s="3">
        <v>1</v>
      </c>
      <c r="B85" s="150" t="s">
        <v>105</v>
      </c>
      <c r="C85" s="98" t="s">
        <v>71</v>
      </c>
      <c r="D85" s="98">
        <v>3634</v>
      </c>
      <c r="F85" s="45">
        <v>0</v>
      </c>
      <c r="G85" s="2"/>
      <c r="H85" s="96">
        <v>24</v>
      </c>
      <c r="I85" s="91">
        <v>30</v>
      </c>
      <c r="J85" s="91">
        <v>27</v>
      </c>
      <c r="K85" s="91">
        <v>30</v>
      </c>
      <c r="L85" s="87">
        <f aca="true" t="shared" si="4" ref="L85:L98">SUM(H85:K85)</f>
        <v>111</v>
      </c>
      <c r="M85" s="78">
        <v>0</v>
      </c>
      <c r="N85" s="116"/>
      <c r="O85" s="81"/>
      <c r="P85" s="77"/>
      <c r="Q85" s="84"/>
      <c r="R85" s="77"/>
      <c r="S85" s="77"/>
      <c r="T85" s="85"/>
      <c r="U85" s="116"/>
      <c r="V85" s="79"/>
      <c r="W85" s="77"/>
      <c r="X85" s="77"/>
      <c r="Y85" s="84"/>
      <c r="Z85" s="77"/>
      <c r="AA85" s="80"/>
    </row>
    <row r="86" spans="1:27" ht="15">
      <c r="A86" s="6">
        <v>2</v>
      </c>
      <c r="B86" s="150" t="s">
        <v>106</v>
      </c>
      <c r="C86" s="98" t="s">
        <v>75</v>
      </c>
      <c r="D86" s="98">
        <v>42756</v>
      </c>
      <c r="E86" s="115">
        <v>12</v>
      </c>
      <c r="F86" s="46">
        <v>1</v>
      </c>
      <c r="G86" s="2"/>
      <c r="H86" s="96">
        <v>30</v>
      </c>
      <c r="I86" s="91">
        <v>27</v>
      </c>
      <c r="J86" s="91">
        <v>28</v>
      </c>
      <c r="K86" s="91">
        <v>27</v>
      </c>
      <c r="L86" s="87">
        <f t="shared" si="4"/>
        <v>112</v>
      </c>
      <c r="M86" s="22">
        <f>L86-$L$85</f>
        <v>1</v>
      </c>
      <c r="N86" s="116"/>
      <c r="O86" s="56"/>
      <c r="P86" s="55"/>
      <c r="Q86" s="55"/>
      <c r="R86" s="87"/>
      <c r="S86" s="55"/>
      <c r="T86" s="91"/>
      <c r="U86" s="116"/>
      <c r="V86" s="56"/>
      <c r="W86" s="87"/>
      <c r="X86" s="55"/>
      <c r="Y86" s="55"/>
      <c r="Z86" s="55"/>
      <c r="AA86" s="58"/>
    </row>
    <row r="87" spans="1:27" ht="15">
      <c r="A87" s="6">
        <v>3</v>
      </c>
      <c r="B87" s="150" t="s">
        <v>107</v>
      </c>
      <c r="C87" s="98" t="s">
        <v>59</v>
      </c>
      <c r="D87" s="98">
        <v>30053</v>
      </c>
      <c r="F87" s="46">
        <v>7</v>
      </c>
      <c r="G87" s="2"/>
      <c r="H87" s="96">
        <v>31</v>
      </c>
      <c r="I87" s="91">
        <v>27</v>
      </c>
      <c r="J87" s="91">
        <v>32</v>
      </c>
      <c r="K87" s="91">
        <v>28</v>
      </c>
      <c r="L87" s="87">
        <f t="shared" si="4"/>
        <v>118</v>
      </c>
      <c r="M87" s="22">
        <f aca="true" t="shared" si="5" ref="M87:M98">L87-$L$85</f>
        <v>7</v>
      </c>
      <c r="N87" s="116"/>
      <c r="O87" s="86"/>
      <c r="P87" s="55"/>
      <c r="Q87" s="87"/>
      <c r="R87" s="87"/>
      <c r="S87" s="87"/>
      <c r="T87" s="91"/>
      <c r="U87" s="116"/>
      <c r="V87" s="56"/>
      <c r="W87" s="87"/>
      <c r="X87" s="55"/>
      <c r="Y87" s="55"/>
      <c r="Z87" s="55"/>
      <c r="AA87" s="58"/>
    </row>
    <row r="88" spans="1:27" ht="15">
      <c r="A88" s="6">
        <v>4</v>
      </c>
      <c r="B88" s="150" t="s">
        <v>108</v>
      </c>
      <c r="C88" s="98" t="s">
        <v>59</v>
      </c>
      <c r="D88" s="98">
        <v>36191</v>
      </c>
      <c r="F88" s="46">
        <v>8</v>
      </c>
      <c r="G88" s="2"/>
      <c r="H88" s="96">
        <v>31</v>
      </c>
      <c r="I88" s="91">
        <v>34</v>
      </c>
      <c r="J88" s="91">
        <v>26</v>
      </c>
      <c r="K88" s="91">
        <v>28</v>
      </c>
      <c r="L88" s="87">
        <f t="shared" si="4"/>
        <v>119</v>
      </c>
      <c r="M88" s="22">
        <f t="shared" si="5"/>
        <v>8</v>
      </c>
      <c r="N88" s="116"/>
      <c r="O88" s="96"/>
      <c r="P88" s="91"/>
      <c r="Q88" s="91"/>
      <c r="R88" s="91"/>
      <c r="S88" s="91"/>
      <c r="T88" s="91"/>
      <c r="U88" s="116"/>
      <c r="V88" s="96"/>
      <c r="W88" s="91"/>
      <c r="X88" s="91"/>
      <c r="Y88" s="91"/>
      <c r="Z88" s="91"/>
      <c r="AA88" s="58"/>
    </row>
    <row r="89" spans="1:27" ht="15">
      <c r="A89" s="6">
        <v>5</v>
      </c>
      <c r="B89" s="150" t="s">
        <v>109</v>
      </c>
      <c r="C89" s="98" t="s">
        <v>63</v>
      </c>
      <c r="D89" s="98">
        <v>4750</v>
      </c>
      <c r="F89" s="46">
        <v>10</v>
      </c>
      <c r="G89" s="2"/>
      <c r="H89" s="96">
        <v>34</v>
      </c>
      <c r="I89" s="91">
        <v>28</v>
      </c>
      <c r="J89" s="91">
        <v>32</v>
      </c>
      <c r="K89" s="91">
        <v>27</v>
      </c>
      <c r="L89" s="87">
        <f t="shared" si="4"/>
        <v>121</v>
      </c>
      <c r="M89" s="22">
        <f t="shared" si="5"/>
        <v>10</v>
      </c>
      <c r="N89" s="116"/>
      <c r="O89" s="86"/>
      <c r="P89" s="55"/>
      <c r="Q89" s="55"/>
      <c r="R89" s="55"/>
      <c r="S89" s="55"/>
      <c r="T89" s="91"/>
      <c r="U89" s="116"/>
      <c r="V89" s="56"/>
      <c r="W89" s="55"/>
      <c r="X89" s="91"/>
      <c r="Y89" s="55"/>
      <c r="Z89" s="55"/>
      <c r="AA89" s="58"/>
    </row>
    <row r="90" spans="1:27" ht="15">
      <c r="A90" s="6">
        <v>6</v>
      </c>
      <c r="B90" s="150" t="s">
        <v>110</v>
      </c>
      <c r="C90" s="98" t="s">
        <v>75</v>
      </c>
      <c r="D90" s="98">
        <v>4138</v>
      </c>
      <c r="F90" s="46">
        <v>12</v>
      </c>
      <c r="G90" s="2"/>
      <c r="H90" s="96">
        <v>28</v>
      </c>
      <c r="I90" s="91">
        <v>34</v>
      </c>
      <c r="J90" s="91">
        <v>31</v>
      </c>
      <c r="K90" s="91">
        <v>30</v>
      </c>
      <c r="L90" s="87">
        <f t="shared" si="4"/>
        <v>123</v>
      </c>
      <c r="M90" s="22">
        <f t="shared" si="5"/>
        <v>12</v>
      </c>
      <c r="N90" s="116"/>
      <c r="O90" s="56"/>
      <c r="P90" s="87"/>
      <c r="Q90" s="87"/>
      <c r="R90" s="55"/>
      <c r="S90" s="55"/>
      <c r="T90" s="91"/>
      <c r="U90" s="116"/>
      <c r="V90" s="56"/>
      <c r="W90" s="55"/>
      <c r="X90" s="55"/>
      <c r="Y90" s="55"/>
      <c r="Z90" s="55"/>
      <c r="AA90" s="58"/>
    </row>
    <row r="91" spans="1:27" ht="15">
      <c r="A91" s="6">
        <v>7</v>
      </c>
      <c r="B91" s="150" t="s">
        <v>111</v>
      </c>
      <c r="C91" s="98" t="s">
        <v>65</v>
      </c>
      <c r="D91" s="98">
        <v>5325</v>
      </c>
      <c r="F91" s="46">
        <v>13</v>
      </c>
      <c r="G91" s="2"/>
      <c r="H91" s="96">
        <v>29</v>
      </c>
      <c r="I91" s="91">
        <v>32</v>
      </c>
      <c r="J91" s="91">
        <v>34</v>
      </c>
      <c r="K91" s="91">
        <v>29</v>
      </c>
      <c r="L91" s="87">
        <f t="shared" si="4"/>
        <v>124</v>
      </c>
      <c r="M91" s="22">
        <f t="shared" si="5"/>
        <v>13</v>
      </c>
      <c r="N91" s="116"/>
      <c r="O91" s="56"/>
      <c r="P91" s="87"/>
      <c r="Q91" s="87"/>
      <c r="R91" s="55"/>
      <c r="S91" s="55"/>
      <c r="T91" s="91"/>
      <c r="U91" s="116"/>
      <c r="V91" s="56"/>
      <c r="W91" s="55"/>
      <c r="X91" s="55"/>
      <c r="Y91" s="55"/>
      <c r="Z91" s="55"/>
      <c r="AA91" s="58"/>
    </row>
    <row r="92" spans="1:27" ht="15">
      <c r="A92" s="6">
        <v>8</v>
      </c>
      <c r="B92" s="150" t="s">
        <v>112</v>
      </c>
      <c r="C92" s="98" t="s">
        <v>80</v>
      </c>
      <c r="D92" s="98">
        <v>4906</v>
      </c>
      <c r="F92" s="46">
        <v>15</v>
      </c>
      <c r="G92" s="2"/>
      <c r="H92" s="96">
        <v>37</v>
      </c>
      <c r="I92" s="91">
        <v>25</v>
      </c>
      <c r="J92" s="91">
        <v>33</v>
      </c>
      <c r="K92" s="91">
        <v>31</v>
      </c>
      <c r="L92" s="87">
        <f t="shared" si="4"/>
        <v>126</v>
      </c>
      <c r="M92" s="22">
        <f t="shared" si="5"/>
        <v>15</v>
      </c>
      <c r="N92" s="116"/>
      <c r="O92" s="56"/>
      <c r="P92" s="87"/>
      <c r="Q92" s="87"/>
      <c r="R92" s="55"/>
      <c r="S92" s="55"/>
      <c r="T92" s="91"/>
      <c r="U92" s="116"/>
      <c r="V92" s="56"/>
      <c r="W92" s="55"/>
      <c r="X92" s="55"/>
      <c r="Y92" s="55"/>
      <c r="Z92" s="55"/>
      <c r="AA92" s="58"/>
    </row>
    <row r="93" spans="1:27" ht="15">
      <c r="A93" s="6">
        <v>9</v>
      </c>
      <c r="B93" s="150" t="s">
        <v>113</v>
      </c>
      <c r="C93" s="98" t="s">
        <v>63</v>
      </c>
      <c r="D93" s="98">
        <v>17898</v>
      </c>
      <c r="F93" s="46">
        <v>23</v>
      </c>
      <c r="G93" s="2"/>
      <c r="H93" s="96">
        <v>35</v>
      </c>
      <c r="I93" s="91">
        <v>33</v>
      </c>
      <c r="J93" s="91">
        <v>38</v>
      </c>
      <c r="K93" s="91">
        <v>28</v>
      </c>
      <c r="L93" s="87">
        <f t="shared" si="4"/>
        <v>134</v>
      </c>
      <c r="M93" s="22">
        <f t="shared" si="5"/>
        <v>23</v>
      </c>
      <c r="N93" s="116"/>
      <c r="O93" s="56"/>
      <c r="P93" s="87"/>
      <c r="Q93" s="87"/>
      <c r="R93" s="55"/>
      <c r="S93" s="55"/>
      <c r="T93" s="91"/>
      <c r="U93" s="116"/>
      <c r="V93" s="56"/>
      <c r="W93" s="55"/>
      <c r="X93" s="55"/>
      <c r="Y93" s="55"/>
      <c r="Z93" s="55"/>
      <c r="AA93" s="58"/>
    </row>
    <row r="94" spans="1:27" ht="15">
      <c r="A94" s="6">
        <v>10</v>
      </c>
      <c r="B94" s="150" t="s">
        <v>114</v>
      </c>
      <c r="C94" s="98" t="s">
        <v>97</v>
      </c>
      <c r="D94" s="98">
        <v>33487</v>
      </c>
      <c r="F94" s="46">
        <v>34</v>
      </c>
      <c r="G94" s="2"/>
      <c r="H94" s="96">
        <v>32</v>
      </c>
      <c r="I94" s="91">
        <v>43</v>
      </c>
      <c r="J94" s="91">
        <v>31</v>
      </c>
      <c r="K94" s="91">
        <v>39</v>
      </c>
      <c r="L94" s="87">
        <f t="shared" si="4"/>
        <v>145</v>
      </c>
      <c r="M94" s="22">
        <f t="shared" si="5"/>
        <v>34</v>
      </c>
      <c r="N94" s="116"/>
      <c r="O94" s="56"/>
      <c r="P94" s="87"/>
      <c r="Q94" s="87"/>
      <c r="R94" s="55"/>
      <c r="S94" s="55"/>
      <c r="T94" s="91"/>
      <c r="U94" s="116"/>
      <c r="V94" s="56"/>
      <c r="W94" s="55"/>
      <c r="X94" s="55"/>
      <c r="Y94" s="55"/>
      <c r="Z94" s="55"/>
      <c r="AA94" s="58"/>
    </row>
    <row r="95" spans="1:27" ht="15">
      <c r="A95" s="6">
        <v>11</v>
      </c>
      <c r="B95" s="150" t="s">
        <v>115</v>
      </c>
      <c r="C95" s="98" t="s">
        <v>80</v>
      </c>
      <c r="D95" s="98">
        <v>4562</v>
      </c>
      <c r="F95" s="46">
        <v>37</v>
      </c>
      <c r="G95" s="2"/>
      <c r="H95" s="96">
        <v>38</v>
      </c>
      <c r="I95" s="91">
        <v>39</v>
      </c>
      <c r="J95" s="91">
        <v>41</v>
      </c>
      <c r="K95" s="91">
        <v>30</v>
      </c>
      <c r="L95" s="87">
        <f t="shared" si="4"/>
        <v>148</v>
      </c>
      <c r="M95" s="22">
        <f t="shared" si="5"/>
        <v>37</v>
      </c>
      <c r="N95" s="116"/>
      <c r="O95" s="56"/>
      <c r="P95" s="87"/>
      <c r="Q95" s="87"/>
      <c r="R95" s="55"/>
      <c r="S95" s="55"/>
      <c r="T95" s="91"/>
      <c r="U95" s="116"/>
      <c r="V95" s="56"/>
      <c r="W95" s="55"/>
      <c r="X95" s="55"/>
      <c r="Y95" s="55"/>
      <c r="Z95" s="55"/>
      <c r="AA95" s="58"/>
    </row>
    <row r="96" spans="1:27" ht="15">
      <c r="A96" s="6">
        <v>12</v>
      </c>
      <c r="B96" s="150" t="s">
        <v>117</v>
      </c>
      <c r="C96" s="98" t="s">
        <v>61</v>
      </c>
      <c r="D96" s="98">
        <v>61939</v>
      </c>
      <c r="F96" s="46">
        <v>52</v>
      </c>
      <c r="G96" s="2"/>
      <c r="H96" s="96">
        <v>39</v>
      </c>
      <c r="I96" s="91">
        <v>41</v>
      </c>
      <c r="J96" s="91">
        <v>40</v>
      </c>
      <c r="K96" s="91">
        <v>43</v>
      </c>
      <c r="L96" s="87">
        <f t="shared" si="4"/>
        <v>163</v>
      </c>
      <c r="M96" s="22">
        <f t="shared" si="5"/>
        <v>52</v>
      </c>
      <c r="N96" s="116"/>
      <c r="O96" s="56"/>
      <c r="P96" s="87"/>
      <c r="Q96" s="87"/>
      <c r="R96" s="55"/>
      <c r="S96" s="55"/>
      <c r="T96" s="91"/>
      <c r="U96" s="116"/>
      <c r="V96" s="56"/>
      <c r="W96" s="55"/>
      <c r="X96" s="55"/>
      <c r="Y96" s="55"/>
      <c r="Z96" s="55"/>
      <c r="AA96" s="58"/>
    </row>
    <row r="97" spans="1:27" ht="15">
      <c r="A97" s="6">
        <v>13</v>
      </c>
      <c r="B97" s="150" t="s">
        <v>116</v>
      </c>
      <c r="C97" s="98" t="s">
        <v>97</v>
      </c>
      <c r="D97" s="98">
        <v>33489</v>
      </c>
      <c r="F97" s="46">
        <v>52</v>
      </c>
      <c r="G97" s="2"/>
      <c r="H97" s="96">
        <v>38</v>
      </c>
      <c r="I97" s="91">
        <v>40</v>
      </c>
      <c r="J97" s="91">
        <v>50</v>
      </c>
      <c r="K97" s="91">
        <v>35</v>
      </c>
      <c r="L97" s="87">
        <f t="shared" si="4"/>
        <v>163</v>
      </c>
      <c r="M97" s="22">
        <f t="shared" si="5"/>
        <v>52</v>
      </c>
      <c r="N97" s="116"/>
      <c r="O97" s="56"/>
      <c r="P97" s="87"/>
      <c r="Q97" s="87"/>
      <c r="R97" s="55"/>
      <c r="S97" s="55"/>
      <c r="T97" s="91"/>
      <c r="U97" s="116"/>
      <c r="V97" s="56"/>
      <c r="W97" s="55"/>
      <c r="X97" s="55"/>
      <c r="Y97" s="55"/>
      <c r="Z97" s="55"/>
      <c r="AA97" s="58"/>
    </row>
    <row r="98" spans="1:27" ht="15">
      <c r="A98" s="6">
        <v>14</v>
      </c>
      <c r="B98" s="150" t="s">
        <v>148</v>
      </c>
      <c r="C98" s="98" t="s">
        <v>63</v>
      </c>
      <c r="D98" s="98">
        <v>61383</v>
      </c>
      <c r="F98" s="46">
        <v>393</v>
      </c>
      <c r="G98" s="2"/>
      <c r="H98" s="96">
        <v>126</v>
      </c>
      <c r="I98" s="91">
        <v>126</v>
      </c>
      <c r="J98" s="91">
        <v>126</v>
      </c>
      <c r="K98" s="91">
        <v>126</v>
      </c>
      <c r="L98" s="87">
        <f t="shared" si="4"/>
        <v>504</v>
      </c>
      <c r="M98" s="22">
        <f t="shared" si="5"/>
        <v>393</v>
      </c>
      <c r="N98" s="116"/>
      <c r="O98" s="56"/>
      <c r="P98" s="87"/>
      <c r="Q98" s="87"/>
      <c r="R98" s="55"/>
      <c r="S98" s="55"/>
      <c r="T98" s="91"/>
      <c r="U98" s="116"/>
      <c r="V98" s="56"/>
      <c r="W98" s="55"/>
      <c r="X98" s="55"/>
      <c r="Y98" s="55"/>
      <c r="Z98" s="55"/>
      <c r="AA98" s="58"/>
    </row>
    <row r="99" spans="1:27" ht="15">
      <c r="A99" s="6"/>
      <c r="B99" s="118"/>
      <c r="C99" s="4"/>
      <c r="D99" s="5"/>
      <c r="F99" s="49"/>
      <c r="G99" s="2"/>
      <c r="H99" s="56"/>
      <c r="I99" s="91"/>
      <c r="J99" s="55"/>
      <c r="K99" s="55"/>
      <c r="L99" s="55"/>
      <c r="M99" s="22"/>
      <c r="N99" s="116"/>
      <c r="O99" s="96"/>
      <c r="P99" s="91"/>
      <c r="Q99" s="91"/>
      <c r="R99" s="91"/>
      <c r="S99" s="91"/>
      <c r="T99" s="91"/>
      <c r="U99" s="116"/>
      <c r="V99" s="56"/>
      <c r="W99" s="55"/>
      <c r="X99" s="55"/>
      <c r="Y99" s="55"/>
      <c r="Z99" s="55"/>
      <c r="AA99" s="58"/>
    </row>
    <row r="100" spans="1:27" ht="15">
      <c r="A100" s="6"/>
      <c r="B100" s="118"/>
      <c r="C100" s="4"/>
      <c r="D100" s="5"/>
      <c r="F100" s="46"/>
      <c r="G100" s="2"/>
      <c r="H100" s="86"/>
      <c r="I100" s="87"/>
      <c r="J100" s="87"/>
      <c r="K100" s="55"/>
      <c r="L100" s="55"/>
      <c r="M100" s="22"/>
      <c r="N100" s="116"/>
      <c r="O100" s="96"/>
      <c r="P100" s="91"/>
      <c r="Q100" s="91"/>
      <c r="R100" s="91"/>
      <c r="S100" s="91"/>
      <c r="T100" s="91"/>
      <c r="U100" s="116"/>
      <c r="V100" s="56"/>
      <c r="W100" s="55"/>
      <c r="X100" s="55"/>
      <c r="Y100" s="55"/>
      <c r="Z100" s="55"/>
      <c r="AA100" s="58"/>
    </row>
    <row r="101" spans="1:27" ht="15" customHeight="1" thickBot="1">
      <c r="A101" s="9"/>
      <c r="B101" s="120"/>
      <c r="C101" s="11"/>
      <c r="D101" s="23"/>
      <c r="F101" s="47"/>
      <c r="G101" s="2"/>
      <c r="H101" s="101"/>
      <c r="I101" s="102"/>
      <c r="J101" s="102"/>
      <c r="K101" s="102"/>
      <c r="L101" s="103"/>
      <c r="M101" s="57"/>
      <c r="N101" s="116"/>
      <c r="O101" s="105"/>
      <c r="P101" s="106"/>
      <c r="Q101" s="106"/>
      <c r="R101" s="106"/>
      <c r="S101" s="109"/>
      <c r="T101" s="108"/>
      <c r="U101" s="117"/>
      <c r="V101" s="110"/>
      <c r="W101" s="111"/>
      <c r="X101" s="111"/>
      <c r="Y101" s="111"/>
      <c r="Z101" s="112"/>
      <c r="AA101" s="108"/>
    </row>
    <row r="102" spans="1:27" s="138" customFormat="1" ht="11.25">
      <c r="A102" s="137"/>
      <c r="B102" s="137"/>
      <c r="C102" s="139"/>
      <c r="D102" s="139"/>
      <c r="E102" s="137"/>
      <c r="F102" s="137"/>
      <c r="G102" s="137"/>
      <c r="H102" s="140"/>
      <c r="I102" s="140"/>
      <c r="J102" s="140"/>
      <c r="K102" s="140"/>
      <c r="L102" s="140"/>
      <c r="M102" s="140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</row>
  </sheetData>
  <sheetProtection/>
  <mergeCells count="24">
    <mergeCell ref="O3:T3"/>
    <mergeCell ref="V3:AA3"/>
    <mergeCell ref="H5:K5"/>
    <mergeCell ref="O5:R5"/>
    <mergeCell ref="V5:Y5"/>
    <mergeCell ref="H3:M3"/>
    <mergeCell ref="H37:M37"/>
    <mergeCell ref="O37:T37"/>
    <mergeCell ref="V37:AA37"/>
    <mergeCell ref="H39:K39"/>
    <mergeCell ref="O39:R39"/>
    <mergeCell ref="V39:Y39"/>
    <mergeCell ref="H68:M68"/>
    <mergeCell ref="O68:T68"/>
    <mergeCell ref="V68:AA68"/>
    <mergeCell ref="H70:K70"/>
    <mergeCell ref="O70:R70"/>
    <mergeCell ref="V70:Y70"/>
    <mergeCell ref="H81:M81"/>
    <mergeCell ref="O81:T81"/>
    <mergeCell ref="V81:AA81"/>
    <mergeCell ref="H83:K83"/>
    <mergeCell ref="O83:R83"/>
    <mergeCell ref="V83:Y83"/>
  </mergeCells>
  <conditionalFormatting sqref="H72:K78 H85:K98 H7:K32 H41:K65">
    <cfRule type="cellIs" priority="10" dxfId="201" operator="lessThan" stopIfTrue="1">
      <formula>20</formula>
    </cfRule>
    <cfRule type="cellIs" priority="11" dxfId="202" operator="between" stopIfTrue="1">
      <formula>20</formula>
      <formula>24</formula>
    </cfRule>
    <cfRule type="cellIs" priority="12" dxfId="203" operator="between" stopIfTrue="1">
      <formula>25</formula>
      <formula>29</formula>
    </cfRule>
  </conditionalFormatting>
  <printOptions/>
  <pageMargins left="0.7086614173228347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zoomScalePageLayoutView="0" workbookViewId="0" topLeftCell="A61">
      <selection activeCell="J20" sqref="J20"/>
    </sheetView>
  </sheetViews>
  <sheetFormatPr defaultColWidth="9.140625" defaultRowHeight="15"/>
  <cols>
    <col min="1" max="1" width="6.7109375" style="147" customWidth="1"/>
    <col min="2" max="2" width="22.7109375" style="147" bestFit="1" customWidth="1"/>
    <col min="3" max="3" width="9.140625" style="147" customWidth="1"/>
    <col min="4" max="4" width="10.57421875" style="147" bestFit="1" customWidth="1"/>
    <col min="5" max="5" width="3.7109375" style="147" customWidth="1"/>
    <col min="6" max="6" width="4.8515625" style="147" customWidth="1"/>
    <col min="7" max="7" width="3.7109375" style="147" customWidth="1"/>
    <col min="8" max="8" width="4.8515625" style="147" customWidth="1"/>
    <col min="9" max="10" width="9.140625" style="147" customWidth="1"/>
    <col min="11" max="11" width="6.7109375" style="147" customWidth="1"/>
    <col min="12" max="12" width="22.7109375" style="147" bestFit="1" customWidth="1"/>
    <col min="13" max="13" width="9.140625" style="147" customWidth="1"/>
    <col min="14" max="14" width="10.57421875" style="147" bestFit="1" customWidth="1"/>
    <col min="15" max="15" width="3.7109375" style="147" customWidth="1"/>
    <col min="16" max="16" width="4.8515625" style="147" customWidth="1"/>
    <col min="17" max="17" width="3.7109375" style="147" customWidth="1"/>
    <col min="18" max="18" width="4.8515625" style="147" customWidth="1"/>
    <col min="19" max="16384" width="9.140625" style="147" customWidth="1"/>
  </cols>
  <sheetData>
    <row r="1" spans="1:48" s="138" customFormat="1" ht="26.25" customHeight="1">
      <c r="A1" s="122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3" ht="15.75">
      <c r="B3" s="148" t="s">
        <v>44</v>
      </c>
    </row>
    <row r="5" spans="1:8" ht="15">
      <c r="A5" s="149">
        <v>1</v>
      </c>
      <c r="B5" s="123" t="s">
        <v>21</v>
      </c>
      <c r="C5" s="124">
        <v>0</v>
      </c>
      <c r="D5" s="125">
        <v>0</v>
      </c>
      <c r="E5" s="126"/>
      <c r="F5" s="124">
        <v>0</v>
      </c>
      <c r="G5" s="124" t="s">
        <v>28</v>
      </c>
      <c r="H5" s="124">
        <v>0</v>
      </c>
    </row>
    <row r="6" spans="1:8" ht="15">
      <c r="A6" s="149">
        <v>1</v>
      </c>
      <c r="B6" s="123" t="s">
        <v>18</v>
      </c>
      <c r="C6" s="124">
        <v>0</v>
      </c>
      <c r="D6" s="125">
        <v>0</v>
      </c>
      <c r="E6" s="126"/>
      <c r="F6" s="124">
        <v>0</v>
      </c>
      <c r="G6" s="124" t="s">
        <v>28</v>
      </c>
      <c r="H6" s="124">
        <v>0</v>
      </c>
    </row>
    <row r="7" spans="1:8" ht="15">
      <c r="A7" s="149">
        <v>1</v>
      </c>
      <c r="B7" s="123" t="s">
        <v>25</v>
      </c>
      <c r="C7" s="124">
        <v>0</v>
      </c>
      <c r="D7" s="125">
        <v>0</v>
      </c>
      <c r="E7" s="126"/>
      <c r="F7" s="124">
        <v>0</v>
      </c>
      <c r="G7" s="124" t="s">
        <v>28</v>
      </c>
      <c r="H7" s="124">
        <v>0</v>
      </c>
    </row>
    <row r="8" spans="1:8" ht="15">
      <c r="A8" s="149">
        <v>1</v>
      </c>
      <c r="B8" s="123" t="s">
        <v>26</v>
      </c>
      <c r="C8" s="124">
        <v>0</v>
      </c>
      <c r="D8" s="125">
        <v>0</v>
      </c>
      <c r="E8" s="126"/>
      <c r="F8" s="124">
        <v>0</v>
      </c>
      <c r="G8" s="124" t="s">
        <v>28</v>
      </c>
      <c r="H8" s="124">
        <v>0</v>
      </c>
    </row>
    <row r="9" spans="1:8" ht="15">
      <c r="A9" s="149">
        <v>1</v>
      </c>
      <c r="B9" s="123" t="s">
        <v>23</v>
      </c>
      <c r="C9" s="124">
        <v>0</v>
      </c>
      <c r="D9" s="125">
        <v>0</v>
      </c>
      <c r="E9" s="126"/>
      <c r="F9" s="124">
        <v>0</v>
      </c>
      <c r="G9" s="124" t="s">
        <v>28</v>
      </c>
      <c r="H9" s="124">
        <v>0</v>
      </c>
    </row>
    <row r="10" spans="1:8" ht="15">
      <c r="A10" s="149">
        <v>1</v>
      </c>
      <c r="B10" s="123" t="s">
        <v>22</v>
      </c>
      <c r="C10" s="124">
        <v>0</v>
      </c>
      <c r="D10" s="125">
        <v>0</v>
      </c>
      <c r="E10" s="126"/>
      <c r="F10" s="124">
        <v>0</v>
      </c>
      <c r="G10" s="124" t="s">
        <v>28</v>
      </c>
      <c r="H10" s="124">
        <v>0</v>
      </c>
    </row>
    <row r="11" spans="1:8" ht="15">
      <c r="A11" s="149">
        <v>1</v>
      </c>
      <c r="B11" s="123" t="s">
        <v>53</v>
      </c>
      <c r="C11" s="124">
        <v>0</v>
      </c>
      <c r="D11" s="125">
        <v>0</v>
      </c>
      <c r="E11" s="126"/>
      <c r="F11" s="124">
        <v>0</v>
      </c>
      <c r="G11" s="124" t="s">
        <v>28</v>
      </c>
      <c r="H11" s="124">
        <v>0</v>
      </c>
    </row>
    <row r="12" spans="1:8" ht="15">
      <c r="A12" s="149">
        <v>1</v>
      </c>
      <c r="B12" s="123" t="s">
        <v>17</v>
      </c>
      <c r="C12" s="124">
        <v>0</v>
      </c>
      <c r="D12" s="125">
        <v>0</v>
      </c>
      <c r="E12" s="126"/>
      <c r="F12" s="124">
        <v>0</v>
      </c>
      <c r="G12" s="124" t="s">
        <v>28</v>
      </c>
      <c r="H12" s="124">
        <v>0</v>
      </c>
    </row>
    <row r="13" spans="1:8" ht="15">
      <c r="A13" s="149">
        <v>1</v>
      </c>
      <c r="B13" s="123" t="s">
        <v>54</v>
      </c>
      <c r="C13" s="124">
        <v>0</v>
      </c>
      <c r="D13" s="125">
        <v>0</v>
      </c>
      <c r="E13" s="126"/>
      <c r="F13" s="124">
        <v>0</v>
      </c>
      <c r="G13" s="124" t="s">
        <v>28</v>
      </c>
      <c r="H13" s="124">
        <v>0</v>
      </c>
    </row>
    <row r="14" spans="1:8" ht="15">
      <c r="A14" s="149">
        <v>1</v>
      </c>
      <c r="B14" s="123" t="s">
        <v>30</v>
      </c>
      <c r="C14" s="124">
        <v>0</v>
      </c>
      <c r="D14" s="125">
        <v>0</v>
      </c>
      <c r="E14" s="126"/>
      <c r="F14" s="124">
        <v>0</v>
      </c>
      <c r="G14" s="124" t="s">
        <v>28</v>
      </c>
      <c r="H14" s="124">
        <v>0</v>
      </c>
    </row>
    <row r="15" spans="1:8" ht="15">
      <c r="A15" s="149">
        <v>1</v>
      </c>
      <c r="B15" s="123" t="s">
        <v>29</v>
      </c>
      <c r="C15" s="124">
        <v>0</v>
      </c>
      <c r="D15" s="125">
        <v>0</v>
      </c>
      <c r="E15" s="126"/>
      <c r="F15" s="124">
        <v>0</v>
      </c>
      <c r="G15" s="124" t="s">
        <v>28</v>
      </c>
      <c r="H15" s="124">
        <v>0</v>
      </c>
    </row>
    <row r="16" spans="1:8" ht="15">
      <c r="A16" s="149">
        <v>1</v>
      </c>
      <c r="B16" s="123" t="s">
        <v>24</v>
      </c>
      <c r="C16" s="124">
        <v>0</v>
      </c>
      <c r="D16" s="125">
        <v>0</v>
      </c>
      <c r="E16"/>
      <c r="F16" s="124">
        <v>0</v>
      </c>
      <c r="G16" s="124" t="s">
        <v>28</v>
      </c>
      <c r="H16" s="124">
        <v>0</v>
      </c>
    </row>
    <row r="17" spans="1:8" ht="15">
      <c r="A17" s="149">
        <v>1</v>
      </c>
      <c r="B17" s="123" t="s">
        <v>27</v>
      </c>
      <c r="C17" s="124">
        <v>0</v>
      </c>
      <c r="D17" s="125">
        <v>0</v>
      </c>
      <c r="E17"/>
      <c r="F17" s="124">
        <v>0</v>
      </c>
      <c r="G17" s="124" t="s">
        <v>28</v>
      </c>
      <c r="H17" s="124">
        <v>0</v>
      </c>
    </row>
    <row r="19" ht="15.75">
      <c r="B19" s="148" t="s">
        <v>45</v>
      </c>
    </row>
    <row r="21" spans="1:8" ht="15">
      <c r="A21" s="149">
        <v>1</v>
      </c>
      <c r="B21" s="123" t="s">
        <v>21</v>
      </c>
      <c r="C21" s="124">
        <v>274</v>
      </c>
      <c r="D21" s="125">
        <v>22.833333333333332</v>
      </c>
      <c r="E21" s="126"/>
      <c r="F21" s="124">
        <v>24</v>
      </c>
      <c r="G21" s="124" t="s">
        <v>28</v>
      </c>
      <c r="H21" s="124">
        <f>24-F21</f>
        <v>0</v>
      </c>
    </row>
    <row r="22" spans="1:8" ht="15">
      <c r="A22" s="149">
        <v>2</v>
      </c>
      <c r="B22" s="123" t="s">
        <v>18</v>
      </c>
      <c r="C22" s="124">
        <v>278</v>
      </c>
      <c r="D22" s="125">
        <v>23.166666666666668</v>
      </c>
      <c r="E22" s="126"/>
      <c r="F22" s="124">
        <v>22</v>
      </c>
      <c r="G22" s="124" t="s">
        <v>28</v>
      </c>
      <c r="H22" s="124">
        <f aca="true" t="shared" si="0" ref="H22:H33">24-F22</f>
        <v>2</v>
      </c>
    </row>
    <row r="23" spans="1:8" ht="15">
      <c r="A23" s="149">
        <v>3</v>
      </c>
      <c r="B23" s="123" t="s">
        <v>26</v>
      </c>
      <c r="C23" s="124">
        <v>313</v>
      </c>
      <c r="D23" s="125">
        <v>26.083</v>
      </c>
      <c r="E23" s="126"/>
      <c r="F23" s="124">
        <v>20</v>
      </c>
      <c r="G23" s="124" t="s">
        <v>28</v>
      </c>
      <c r="H23" s="124">
        <f>24-F23</f>
        <v>4</v>
      </c>
    </row>
    <row r="24" spans="1:8" ht="15">
      <c r="A24" s="149">
        <v>4</v>
      </c>
      <c r="B24" s="123" t="s">
        <v>25</v>
      </c>
      <c r="C24" s="124">
        <v>314</v>
      </c>
      <c r="D24" s="125">
        <v>26.166666666666668</v>
      </c>
      <c r="E24" s="126"/>
      <c r="F24" s="124">
        <v>18</v>
      </c>
      <c r="G24" s="124" t="s">
        <v>28</v>
      </c>
      <c r="H24" s="124">
        <f t="shared" si="0"/>
        <v>6</v>
      </c>
    </row>
    <row r="25" spans="1:8" ht="15">
      <c r="A25" s="149">
        <v>5</v>
      </c>
      <c r="B25" s="123" t="s">
        <v>23</v>
      </c>
      <c r="C25" s="124">
        <v>316</v>
      </c>
      <c r="D25" s="125">
        <v>26.333333333333332</v>
      </c>
      <c r="E25" s="126"/>
      <c r="F25" s="124">
        <v>16</v>
      </c>
      <c r="G25" s="124" t="s">
        <v>28</v>
      </c>
      <c r="H25" s="124">
        <f t="shared" si="0"/>
        <v>8</v>
      </c>
    </row>
    <row r="26" spans="1:8" ht="15">
      <c r="A26" s="149">
        <v>6</v>
      </c>
      <c r="B26" s="123" t="s">
        <v>22</v>
      </c>
      <c r="C26" s="124">
        <v>319</v>
      </c>
      <c r="D26" s="125">
        <v>26.583333333333332</v>
      </c>
      <c r="E26" s="126"/>
      <c r="F26" s="124">
        <v>14</v>
      </c>
      <c r="G26" s="124" t="s">
        <v>28</v>
      </c>
      <c r="H26" s="124">
        <f t="shared" si="0"/>
        <v>10</v>
      </c>
    </row>
    <row r="27" spans="1:8" ht="15">
      <c r="A27" s="149">
        <v>7</v>
      </c>
      <c r="B27" s="123" t="s">
        <v>54</v>
      </c>
      <c r="C27" s="124">
        <v>320</v>
      </c>
      <c r="D27" s="125">
        <v>26.666</v>
      </c>
      <c r="E27" s="126"/>
      <c r="F27" s="124">
        <v>11</v>
      </c>
      <c r="G27" s="124" t="s">
        <v>28</v>
      </c>
      <c r="H27" s="124">
        <f>24-F27</f>
        <v>13</v>
      </c>
    </row>
    <row r="28" spans="1:8" ht="15">
      <c r="A28" s="149">
        <v>9</v>
      </c>
      <c r="B28" s="123" t="s">
        <v>17</v>
      </c>
      <c r="C28" s="124">
        <v>320</v>
      </c>
      <c r="D28" s="125">
        <v>26.666</v>
      </c>
      <c r="E28" s="126"/>
      <c r="F28" s="124">
        <v>11</v>
      </c>
      <c r="G28" s="124" t="s">
        <v>28</v>
      </c>
      <c r="H28" s="124">
        <f>24-F28</f>
        <v>13</v>
      </c>
    </row>
    <row r="29" spans="1:8" ht="15">
      <c r="A29" s="149">
        <v>8</v>
      </c>
      <c r="B29" s="123" t="s">
        <v>53</v>
      </c>
      <c r="C29" s="124">
        <v>321</v>
      </c>
      <c r="D29" s="125">
        <v>26.75</v>
      </c>
      <c r="E29" s="126"/>
      <c r="F29" s="124">
        <v>8</v>
      </c>
      <c r="G29" s="124" t="s">
        <v>28</v>
      </c>
      <c r="H29" s="124">
        <f t="shared" si="0"/>
        <v>16</v>
      </c>
    </row>
    <row r="30" spans="1:8" ht="15">
      <c r="A30" s="149">
        <v>10</v>
      </c>
      <c r="B30" s="123" t="s">
        <v>30</v>
      </c>
      <c r="C30" s="124">
        <v>333</v>
      </c>
      <c r="D30" s="125">
        <v>27.75</v>
      </c>
      <c r="E30" s="126"/>
      <c r="F30" s="124">
        <v>6</v>
      </c>
      <c r="G30" s="124" t="s">
        <v>28</v>
      </c>
      <c r="H30" s="124">
        <f t="shared" si="0"/>
        <v>18</v>
      </c>
    </row>
    <row r="31" spans="1:8" ht="15">
      <c r="A31" s="149">
        <v>11</v>
      </c>
      <c r="B31" s="123" t="s">
        <v>29</v>
      </c>
      <c r="C31" s="124">
        <v>353</v>
      </c>
      <c r="D31" s="125">
        <v>29.416666666666668</v>
      </c>
      <c r="E31" s="126"/>
      <c r="F31" s="124">
        <v>4</v>
      </c>
      <c r="G31" s="124" t="s">
        <v>28</v>
      </c>
      <c r="H31" s="124">
        <f t="shared" si="0"/>
        <v>20</v>
      </c>
    </row>
    <row r="32" spans="1:8" ht="15">
      <c r="A32" s="149">
        <v>12</v>
      </c>
      <c r="B32" s="123" t="s">
        <v>24</v>
      </c>
      <c r="C32" s="124">
        <v>355</v>
      </c>
      <c r="D32" s="125">
        <v>29.583333333333332</v>
      </c>
      <c r="E32"/>
      <c r="F32" s="124">
        <v>2</v>
      </c>
      <c r="G32" s="124" t="s">
        <v>28</v>
      </c>
      <c r="H32" s="124">
        <f t="shared" si="0"/>
        <v>22</v>
      </c>
    </row>
    <row r="33" spans="1:8" ht="15">
      <c r="A33" s="149">
        <v>13</v>
      </c>
      <c r="B33" s="123" t="s">
        <v>27</v>
      </c>
      <c r="C33" s="124">
        <v>435</v>
      </c>
      <c r="D33" s="125">
        <v>36.25</v>
      </c>
      <c r="E33"/>
      <c r="F33" s="124">
        <v>0</v>
      </c>
      <c r="G33" s="124" t="s">
        <v>28</v>
      </c>
      <c r="H33" s="124">
        <f t="shared" si="0"/>
        <v>24</v>
      </c>
    </row>
    <row r="35" ht="15.75">
      <c r="B35" s="148" t="s">
        <v>46</v>
      </c>
    </row>
    <row r="37" spans="1:8" ht="15">
      <c r="A37" s="149">
        <v>1</v>
      </c>
      <c r="B37" s="123" t="s">
        <v>21</v>
      </c>
      <c r="C37" s="124">
        <v>274</v>
      </c>
      <c r="D37" s="125">
        <v>22.833333333333332</v>
      </c>
      <c r="E37" s="126"/>
      <c r="F37" s="124">
        <v>24</v>
      </c>
      <c r="G37" s="124" t="s">
        <v>28</v>
      </c>
      <c r="H37" s="124">
        <f aca="true" t="shared" si="1" ref="H37:H43">24-F37</f>
        <v>0</v>
      </c>
    </row>
    <row r="38" spans="1:8" ht="15">
      <c r="A38" s="149">
        <v>2</v>
      </c>
      <c r="B38" s="123" t="s">
        <v>18</v>
      </c>
      <c r="C38" s="124">
        <v>278</v>
      </c>
      <c r="D38" s="125">
        <v>23.166666666666668</v>
      </c>
      <c r="E38" s="126"/>
      <c r="F38" s="124">
        <v>22</v>
      </c>
      <c r="G38" s="124" t="s">
        <v>28</v>
      </c>
      <c r="H38" s="124">
        <f t="shared" si="1"/>
        <v>2</v>
      </c>
    </row>
    <row r="39" spans="1:8" ht="15">
      <c r="A39" s="149">
        <v>3</v>
      </c>
      <c r="B39" s="123" t="s">
        <v>26</v>
      </c>
      <c r="C39" s="124">
        <v>313</v>
      </c>
      <c r="D39" s="125">
        <v>26.083</v>
      </c>
      <c r="E39" s="126"/>
      <c r="F39" s="124">
        <v>20</v>
      </c>
      <c r="G39" s="124" t="s">
        <v>28</v>
      </c>
      <c r="H39" s="124">
        <f t="shared" si="1"/>
        <v>4</v>
      </c>
    </row>
    <row r="40" spans="1:8" ht="15">
      <c r="A40" s="149">
        <v>4</v>
      </c>
      <c r="B40" s="123" t="s">
        <v>25</v>
      </c>
      <c r="C40" s="124">
        <v>314</v>
      </c>
      <c r="D40" s="125">
        <v>26.166666666666668</v>
      </c>
      <c r="E40" s="126"/>
      <c r="F40" s="124">
        <v>18</v>
      </c>
      <c r="G40" s="124" t="s">
        <v>28</v>
      </c>
      <c r="H40" s="124">
        <f t="shared" si="1"/>
        <v>6</v>
      </c>
    </row>
    <row r="41" spans="1:8" ht="15">
      <c r="A41" s="149">
        <v>5</v>
      </c>
      <c r="B41" s="123" t="s">
        <v>23</v>
      </c>
      <c r="C41" s="124">
        <v>316</v>
      </c>
      <c r="D41" s="125">
        <v>26.333333333333332</v>
      </c>
      <c r="E41" s="126"/>
      <c r="F41" s="124">
        <v>16</v>
      </c>
      <c r="G41" s="124" t="s">
        <v>28</v>
      </c>
      <c r="H41" s="124">
        <f t="shared" si="1"/>
        <v>8</v>
      </c>
    </row>
    <row r="42" spans="1:8" ht="15">
      <c r="A42" s="149">
        <v>6</v>
      </c>
      <c r="B42" s="123" t="s">
        <v>22</v>
      </c>
      <c r="C42" s="124">
        <v>319</v>
      </c>
      <c r="D42" s="125">
        <v>26.583333333333332</v>
      </c>
      <c r="E42" s="126"/>
      <c r="F42" s="124">
        <v>14</v>
      </c>
      <c r="G42" s="124" t="s">
        <v>28</v>
      </c>
      <c r="H42" s="124">
        <f t="shared" si="1"/>
        <v>10</v>
      </c>
    </row>
    <row r="43" spans="1:8" ht="15">
      <c r="A43" s="149">
        <v>7</v>
      </c>
      <c r="B43" s="123" t="s">
        <v>54</v>
      </c>
      <c r="C43" s="124">
        <v>320</v>
      </c>
      <c r="D43" s="125">
        <v>26.666</v>
      </c>
      <c r="E43" s="126"/>
      <c r="F43" s="124">
        <v>11</v>
      </c>
      <c r="G43" s="124" t="s">
        <v>28</v>
      </c>
      <c r="H43" s="124">
        <f t="shared" si="1"/>
        <v>13</v>
      </c>
    </row>
    <row r="44" spans="1:8" ht="15">
      <c r="A44" s="149">
        <v>9</v>
      </c>
      <c r="B44" s="123" t="s">
        <v>17</v>
      </c>
      <c r="C44" s="124">
        <v>320</v>
      </c>
      <c r="D44" s="125">
        <v>26.666</v>
      </c>
      <c r="E44" s="126"/>
      <c r="F44" s="124">
        <v>11</v>
      </c>
      <c r="G44" s="124" t="s">
        <v>28</v>
      </c>
      <c r="H44" s="124">
        <f aca="true" t="shared" si="2" ref="H44:H49">24-F44</f>
        <v>13</v>
      </c>
    </row>
    <row r="45" spans="1:8" ht="15">
      <c r="A45" s="149">
        <v>8</v>
      </c>
      <c r="B45" s="123" t="s">
        <v>53</v>
      </c>
      <c r="C45" s="124">
        <v>321</v>
      </c>
      <c r="D45" s="125">
        <v>26.75</v>
      </c>
      <c r="E45" s="126"/>
      <c r="F45" s="124">
        <v>8</v>
      </c>
      <c r="G45" s="124" t="s">
        <v>28</v>
      </c>
      <c r="H45" s="124">
        <f t="shared" si="2"/>
        <v>16</v>
      </c>
    </row>
    <row r="46" spans="1:8" ht="15">
      <c r="A46" s="149">
        <v>10</v>
      </c>
      <c r="B46" s="123" t="s">
        <v>30</v>
      </c>
      <c r="C46" s="124">
        <v>333</v>
      </c>
      <c r="D46" s="125">
        <v>27.75</v>
      </c>
      <c r="E46" s="126"/>
      <c r="F46" s="124">
        <v>6</v>
      </c>
      <c r="G46" s="124" t="s">
        <v>28</v>
      </c>
      <c r="H46" s="124">
        <f t="shared" si="2"/>
        <v>18</v>
      </c>
    </row>
    <row r="47" spans="1:8" ht="15">
      <c r="A47" s="149">
        <v>11</v>
      </c>
      <c r="B47" s="123" t="s">
        <v>29</v>
      </c>
      <c r="C47" s="124">
        <v>353</v>
      </c>
      <c r="D47" s="125">
        <v>29.416666666666668</v>
      </c>
      <c r="E47" s="126"/>
      <c r="F47" s="124">
        <v>4</v>
      </c>
      <c r="G47" s="124" t="s">
        <v>28</v>
      </c>
      <c r="H47" s="124">
        <f t="shared" si="2"/>
        <v>20</v>
      </c>
    </row>
    <row r="48" spans="1:8" ht="15">
      <c r="A48" s="149">
        <v>12</v>
      </c>
      <c r="B48" s="123" t="s">
        <v>24</v>
      </c>
      <c r="C48" s="124">
        <v>355</v>
      </c>
      <c r="D48" s="125">
        <v>29.583333333333332</v>
      </c>
      <c r="E48"/>
      <c r="F48" s="124">
        <v>2</v>
      </c>
      <c r="G48" s="124" t="s">
        <v>28</v>
      </c>
      <c r="H48" s="124">
        <f t="shared" si="2"/>
        <v>22</v>
      </c>
    </row>
    <row r="49" spans="1:8" ht="15">
      <c r="A49" s="149">
        <v>13</v>
      </c>
      <c r="B49" s="123" t="s">
        <v>27</v>
      </c>
      <c r="C49" s="124">
        <v>435</v>
      </c>
      <c r="D49" s="125">
        <v>36.25</v>
      </c>
      <c r="E49"/>
      <c r="F49" s="124">
        <v>0</v>
      </c>
      <c r="G49" s="124" t="s">
        <v>28</v>
      </c>
      <c r="H49" s="124">
        <f t="shared" si="2"/>
        <v>24</v>
      </c>
    </row>
  </sheetData>
  <sheetProtection/>
  <conditionalFormatting sqref="C21:C33 C5:C17 C37:C49">
    <cfRule type="cellIs" priority="5" dxfId="202" operator="between" stopIfTrue="1">
      <formula>240</formula>
      <formula>299</formula>
    </cfRule>
    <cfRule type="cellIs" priority="6" dxfId="203" operator="between" stopIfTrue="1">
      <formula>300</formula>
      <formula>359</formula>
    </cfRule>
  </conditionalFormatting>
  <conditionalFormatting sqref="D5:D17 E5:E15 D21:E29 D30:D33 E30:E31 D37:E45 D46:D49 E46:E47">
    <cfRule type="cellIs" priority="7" dxfId="202" operator="between" stopIfTrue="1">
      <formula>20</formula>
      <formula>24.999</formula>
    </cfRule>
    <cfRule type="cellIs" priority="8" dxfId="203" operator="between" stopIfTrue="1">
      <formula>25</formula>
      <formula>29.999</formula>
    </cfRule>
    <cfRule type="cellIs" priority="9" dxfId="207" operator="lessThan" stopIfTrue="1">
      <formula>20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06"/>
  <sheetViews>
    <sheetView zoomScalePageLayoutView="0" workbookViewId="0" topLeftCell="A136">
      <selection activeCell="I10" sqref="I10"/>
    </sheetView>
  </sheetViews>
  <sheetFormatPr defaultColWidth="9.140625" defaultRowHeight="15"/>
  <cols>
    <col min="1" max="1" width="23.140625" style="0" customWidth="1"/>
    <col min="2" max="5" width="4.00390625" style="0" customWidth="1"/>
    <col min="6" max="6" width="5.7109375" style="0" customWidth="1"/>
    <col min="7" max="7" width="4.00390625" style="0" customWidth="1"/>
    <col min="8" max="8" width="1.1484375" style="0" customWidth="1"/>
    <col min="9" max="9" width="4.00390625" style="0" customWidth="1"/>
  </cols>
  <sheetData>
    <row r="1" spans="1:38" s="115" customFormat="1" ht="26.25" customHeight="1">
      <c r="A1" s="122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3" ht="15.75">
      <c r="A3" s="127" t="s">
        <v>146</v>
      </c>
    </row>
    <row r="5" spans="1:9" ht="15">
      <c r="A5" s="2" t="s">
        <v>21</v>
      </c>
      <c r="B5" s="37">
        <v>1</v>
      </c>
      <c r="C5" s="37">
        <v>2</v>
      </c>
      <c r="D5" s="37">
        <v>3</v>
      </c>
      <c r="E5" s="37">
        <v>4</v>
      </c>
      <c r="F5" s="35" t="s">
        <v>8</v>
      </c>
      <c r="G5" s="35" t="s">
        <v>9</v>
      </c>
      <c r="H5" s="35"/>
      <c r="I5" s="35"/>
    </row>
    <row r="6" spans="1:9" ht="15">
      <c r="A6" s="2" t="s">
        <v>72</v>
      </c>
      <c r="B6" s="169">
        <v>27</v>
      </c>
      <c r="C6" s="43">
        <v>24</v>
      </c>
      <c r="D6" s="43">
        <v>23</v>
      </c>
      <c r="E6" s="43">
        <v>21</v>
      </c>
      <c r="F6" s="43">
        <v>95</v>
      </c>
      <c r="G6" s="41">
        <v>24</v>
      </c>
      <c r="H6" s="42" t="s">
        <v>28</v>
      </c>
      <c r="I6" s="41">
        <v>0</v>
      </c>
    </row>
    <row r="7" spans="1:9" ht="15">
      <c r="A7" s="2" t="s">
        <v>69</v>
      </c>
      <c r="B7" s="43">
        <v>23</v>
      </c>
      <c r="C7" s="43">
        <v>24</v>
      </c>
      <c r="D7" s="43">
        <v>21</v>
      </c>
      <c r="E7" s="169">
        <v>26</v>
      </c>
      <c r="F7" s="43">
        <v>94</v>
      </c>
      <c r="G7" s="35"/>
      <c r="H7" s="35"/>
      <c r="I7" s="35"/>
    </row>
    <row r="8" spans="1:9" ht="15">
      <c r="A8" s="2" t="s">
        <v>58</v>
      </c>
      <c r="B8" s="43">
        <v>25</v>
      </c>
      <c r="C8" s="169">
        <v>26</v>
      </c>
      <c r="D8" s="169">
        <v>25</v>
      </c>
      <c r="E8" s="43">
        <v>22</v>
      </c>
      <c r="F8" s="43">
        <v>98</v>
      </c>
      <c r="G8" s="35"/>
      <c r="H8" s="35"/>
      <c r="I8" s="35"/>
    </row>
    <row r="9" spans="1:9" ht="15.75" thickBot="1">
      <c r="A9" s="2" t="s">
        <v>120</v>
      </c>
      <c r="B9" s="43">
        <v>22</v>
      </c>
      <c r="C9" s="43">
        <v>24</v>
      </c>
      <c r="D9" s="43">
        <v>25</v>
      </c>
      <c r="E9" s="43">
        <v>20</v>
      </c>
      <c r="F9" s="43">
        <v>91</v>
      </c>
      <c r="G9" s="35"/>
      <c r="H9" s="35"/>
      <c r="I9" s="35"/>
    </row>
    <row r="10" spans="1:9" ht="16.5" thickBot="1" thickTop="1">
      <c r="A10" s="2"/>
      <c r="B10" s="36">
        <v>70</v>
      </c>
      <c r="C10" s="36">
        <v>72</v>
      </c>
      <c r="D10" s="36">
        <v>69</v>
      </c>
      <c r="E10" s="36">
        <v>63</v>
      </c>
      <c r="F10" s="129">
        <v>274</v>
      </c>
      <c r="G10" s="35"/>
      <c r="H10" s="35"/>
      <c r="I10" s="35"/>
    </row>
    <row r="11" ht="15.75" thickTop="1"/>
    <row r="13" spans="1:9" ht="15">
      <c r="A13" s="2" t="s">
        <v>18</v>
      </c>
      <c r="B13" s="12">
        <v>1</v>
      </c>
      <c r="C13" s="12">
        <v>2</v>
      </c>
      <c r="D13" s="12">
        <v>3</v>
      </c>
      <c r="E13" s="12">
        <v>4</v>
      </c>
      <c r="F13" s="2" t="s">
        <v>8</v>
      </c>
      <c r="G13" s="35" t="s">
        <v>9</v>
      </c>
      <c r="H13" s="35"/>
      <c r="I13" s="35"/>
    </row>
    <row r="14" spans="1:9" ht="15">
      <c r="A14" s="2" t="s">
        <v>121</v>
      </c>
      <c r="B14" s="43">
        <v>24</v>
      </c>
      <c r="C14" s="169">
        <v>24</v>
      </c>
      <c r="D14" s="43">
        <v>24</v>
      </c>
      <c r="E14" s="43">
        <v>22</v>
      </c>
      <c r="F14" s="43">
        <v>94</v>
      </c>
      <c r="G14" s="42">
        <v>22</v>
      </c>
      <c r="H14" s="35" t="s">
        <v>28</v>
      </c>
      <c r="I14" s="37">
        <v>2</v>
      </c>
    </row>
    <row r="15" spans="1:9" ht="15">
      <c r="A15" s="2" t="s">
        <v>119</v>
      </c>
      <c r="B15" s="43">
        <v>22</v>
      </c>
      <c r="C15" s="43">
        <v>22</v>
      </c>
      <c r="D15" s="43">
        <v>24</v>
      </c>
      <c r="E15" s="43">
        <v>22</v>
      </c>
      <c r="F15" s="43">
        <v>90</v>
      </c>
      <c r="G15" s="35"/>
      <c r="H15" s="35"/>
      <c r="I15" s="35"/>
    </row>
    <row r="16" spans="1:9" ht="15">
      <c r="A16" s="2" t="s">
        <v>126</v>
      </c>
      <c r="B16" s="169">
        <v>26</v>
      </c>
      <c r="C16" s="43">
        <v>24</v>
      </c>
      <c r="D16" s="169">
        <v>28</v>
      </c>
      <c r="E16" s="169">
        <v>25</v>
      </c>
      <c r="F16" s="43">
        <v>103</v>
      </c>
      <c r="G16" s="35"/>
      <c r="H16" s="35"/>
      <c r="I16" s="35"/>
    </row>
    <row r="17" spans="1:9" ht="15.75" thickBot="1">
      <c r="A17" s="2" t="s">
        <v>70</v>
      </c>
      <c r="B17" s="43">
        <v>24</v>
      </c>
      <c r="C17" s="43">
        <v>22</v>
      </c>
      <c r="D17" s="43">
        <v>26</v>
      </c>
      <c r="E17" s="43">
        <v>22</v>
      </c>
      <c r="F17" s="43">
        <v>94</v>
      </c>
      <c r="G17" s="35"/>
      <c r="H17" s="35"/>
      <c r="I17" s="35"/>
    </row>
    <row r="18" spans="1:9" ht="16.5" thickBot="1" thickTop="1">
      <c r="A18" s="2"/>
      <c r="B18" s="36">
        <v>70</v>
      </c>
      <c r="C18" s="36">
        <v>68</v>
      </c>
      <c r="D18" s="36">
        <v>74</v>
      </c>
      <c r="E18" s="36">
        <v>66</v>
      </c>
      <c r="F18" s="129">
        <v>278</v>
      </c>
      <c r="G18" s="35"/>
      <c r="H18" s="35"/>
      <c r="I18" s="35"/>
    </row>
    <row r="19" ht="15.75" thickTop="1"/>
    <row r="21" spans="1:9" ht="15">
      <c r="A21" s="2" t="s">
        <v>26</v>
      </c>
      <c r="B21" s="37">
        <v>1</v>
      </c>
      <c r="C21" s="37">
        <v>2</v>
      </c>
      <c r="D21" s="37">
        <v>3</v>
      </c>
      <c r="E21" s="37">
        <v>4</v>
      </c>
      <c r="F21" s="35" t="s">
        <v>8</v>
      </c>
      <c r="G21" s="35" t="s">
        <v>9</v>
      </c>
      <c r="H21" s="35"/>
      <c r="I21" s="35"/>
    </row>
    <row r="22" spans="1:9" ht="15">
      <c r="A22" s="116" t="s">
        <v>132</v>
      </c>
      <c r="B22" s="43">
        <v>24</v>
      </c>
      <c r="C22" s="169">
        <v>33</v>
      </c>
      <c r="D22" s="43">
        <v>30</v>
      </c>
      <c r="E22" s="169">
        <v>32</v>
      </c>
      <c r="F22" s="43">
        <v>119</v>
      </c>
      <c r="G22" s="50">
        <v>20</v>
      </c>
      <c r="H22" s="39" t="s">
        <v>28</v>
      </c>
      <c r="I22" s="39">
        <v>4</v>
      </c>
    </row>
    <row r="23" spans="1:9" ht="15">
      <c r="A23" s="2" t="s">
        <v>64</v>
      </c>
      <c r="B23" s="169">
        <v>35</v>
      </c>
      <c r="C23" s="43">
        <v>27</v>
      </c>
      <c r="D23" s="169">
        <v>31</v>
      </c>
      <c r="E23" s="43">
        <v>29</v>
      </c>
      <c r="F23" s="43">
        <v>122</v>
      </c>
      <c r="G23" s="50"/>
      <c r="H23" s="39"/>
      <c r="I23" s="39"/>
    </row>
    <row r="24" spans="1:9" ht="15">
      <c r="A24" s="2" t="s">
        <v>81</v>
      </c>
      <c r="B24" s="43">
        <v>27</v>
      </c>
      <c r="C24" s="43">
        <v>26</v>
      </c>
      <c r="D24" s="43">
        <v>29</v>
      </c>
      <c r="E24" s="43">
        <v>23</v>
      </c>
      <c r="F24" s="43">
        <v>105</v>
      </c>
      <c r="G24" s="50"/>
      <c r="H24" s="39"/>
      <c r="I24" s="39"/>
    </row>
    <row r="25" spans="1:9" ht="15.75" thickBot="1">
      <c r="A25" s="2" t="s">
        <v>123</v>
      </c>
      <c r="B25" s="43">
        <v>21</v>
      </c>
      <c r="C25" s="43">
        <v>27</v>
      </c>
      <c r="D25" s="43">
        <v>28</v>
      </c>
      <c r="E25" s="43">
        <v>22</v>
      </c>
      <c r="F25" s="43">
        <v>98</v>
      </c>
      <c r="G25" s="50"/>
      <c r="H25" s="39"/>
      <c r="I25" s="39"/>
    </row>
    <row r="26" spans="1:9" ht="16.5" thickBot="1" thickTop="1">
      <c r="A26" s="2"/>
      <c r="B26" s="36">
        <v>72</v>
      </c>
      <c r="C26" s="36">
        <v>80</v>
      </c>
      <c r="D26" s="36">
        <v>87</v>
      </c>
      <c r="E26" s="36">
        <v>74</v>
      </c>
      <c r="F26" s="129">
        <v>313</v>
      </c>
      <c r="G26" s="50"/>
      <c r="H26" s="39"/>
      <c r="I26" s="39"/>
    </row>
    <row r="27" ht="15.75" thickTop="1"/>
    <row r="29" spans="1:9" ht="15">
      <c r="A29" s="2" t="s">
        <v>25</v>
      </c>
      <c r="B29" s="37">
        <v>1</v>
      </c>
      <c r="C29" s="37">
        <v>2</v>
      </c>
      <c r="D29" s="37">
        <v>3</v>
      </c>
      <c r="E29" s="37">
        <v>4</v>
      </c>
      <c r="F29" s="35" t="s">
        <v>8</v>
      </c>
      <c r="G29" s="35" t="s">
        <v>9</v>
      </c>
      <c r="H29" s="35"/>
      <c r="I29" s="35"/>
    </row>
    <row r="30" spans="1:9" ht="15">
      <c r="A30" s="2" t="s">
        <v>145</v>
      </c>
      <c r="B30" s="169">
        <v>41</v>
      </c>
      <c r="C30" s="169">
        <v>36</v>
      </c>
      <c r="D30" s="169">
        <v>33</v>
      </c>
      <c r="E30" s="43">
        <v>26</v>
      </c>
      <c r="F30" s="43">
        <v>136</v>
      </c>
      <c r="G30" s="39">
        <v>18</v>
      </c>
      <c r="H30" s="39" t="s">
        <v>28</v>
      </c>
      <c r="I30" s="39">
        <v>6</v>
      </c>
    </row>
    <row r="31" spans="1:9" ht="15">
      <c r="A31" s="2" t="s">
        <v>125</v>
      </c>
      <c r="B31" s="43">
        <v>23</v>
      </c>
      <c r="C31" s="43">
        <v>24</v>
      </c>
      <c r="D31" s="43">
        <v>28</v>
      </c>
      <c r="E31" s="43">
        <v>25</v>
      </c>
      <c r="F31" s="43">
        <v>100</v>
      </c>
      <c r="G31" s="39"/>
      <c r="H31" s="39"/>
      <c r="I31" s="39"/>
    </row>
    <row r="32" spans="1:9" ht="15">
      <c r="A32" s="2" t="s">
        <v>130</v>
      </c>
      <c r="B32" s="43">
        <v>27</v>
      </c>
      <c r="C32" s="43">
        <v>33</v>
      </c>
      <c r="D32" s="43">
        <v>31</v>
      </c>
      <c r="E32" s="169">
        <v>27</v>
      </c>
      <c r="F32" s="43">
        <v>118</v>
      </c>
      <c r="G32" s="39"/>
      <c r="H32" s="39"/>
      <c r="I32" s="39"/>
    </row>
    <row r="33" spans="1:9" ht="15.75" thickBot="1">
      <c r="A33" s="2" t="s">
        <v>122</v>
      </c>
      <c r="B33" s="43">
        <v>24</v>
      </c>
      <c r="C33" s="43">
        <v>24</v>
      </c>
      <c r="D33" s="43">
        <v>25</v>
      </c>
      <c r="E33" s="43">
        <v>24</v>
      </c>
      <c r="F33" s="43">
        <v>97</v>
      </c>
      <c r="G33" s="39"/>
      <c r="H33" s="39"/>
      <c r="I33" s="39"/>
    </row>
    <row r="34" spans="1:9" ht="16.5" thickBot="1" thickTop="1">
      <c r="A34" s="2"/>
      <c r="B34" s="36">
        <v>74</v>
      </c>
      <c r="C34" s="36">
        <v>81</v>
      </c>
      <c r="D34" s="36">
        <v>84</v>
      </c>
      <c r="E34" s="36">
        <v>75</v>
      </c>
      <c r="F34" s="129">
        <v>314</v>
      </c>
      <c r="G34" s="39"/>
      <c r="H34" s="39"/>
      <c r="I34" s="39"/>
    </row>
    <row r="35" ht="15.75" thickTop="1"/>
    <row r="37" spans="1:9" ht="15">
      <c r="A37" s="2" t="s">
        <v>23</v>
      </c>
      <c r="B37" s="37">
        <v>1</v>
      </c>
      <c r="C37" s="37">
        <v>2</v>
      </c>
      <c r="D37" s="37">
        <v>3</v>
      </c>
      <c r="E37" s="37">
        <v>4</v>
      </c>
      <c r="F37" s="35" t="s">
        <v>8</v>
      </c>
      <c r="G37" s="35" t="s">
        <v>9</v>
      </c>
      <c r="H37" s="35"/>
      <c r="I37" s="35"/>
    </row>
    <row r="38" spans="1:9" ht="15">
      <c r="A38" s="2" t="s">
        <v>106</v>
      </c>
      <c r="B38" s="43">
        <v>30</v>
      </c>
      <c r="C38" s="43">
        <v>27</v>
      </c>
      <c r="D38" s="43">
        <v>28</v>
      </c>
      <c r="E38" s="43">
        <v>27</v>
      </c>
      <c r="F38" s="43">
        <v>112</v>
      </c>
      <c r="G38" s="37">
        <v>16</v>
      </c>
      <c r="H38" s="37" t="s">
        <v>28</v>
      </c>
      <c r="I38" s="37">
        <v>8</v>
      </c>
    </row>
    <row r="39" spans="1:9" ht="15">
      <c r="A39" s="2" t="s">
        <v>87</v>
      </c>
      <c r="B39" s="169">
        <v>32</v>
      </c>
      <c r="C39" s="43">
        <v>27</v>
      </c>
      <c r="D39" s="43">
        <v>27</v>
      </c>
      <c r="E39" s="43">
        <v>25</v>
      </c>
      <c r="F39" s="43">
        <v>111</v>
      </c>
      <c r="G39" s="37"/>
      <c r="H39" s="37"/>
      <c r="I39" s="37"/>
    </row>
    <row r="40" spans="1:9" ht="15">
      <c r="A40" s="2" t="s">
        <v>74</v>
      </c>
      <c r="B40" s="43">
        <v>28</v>
      </c>
      <c r="C40" s="43">
        <v>25</v>
      </c>
      <c r="D40" s="43">
        <v>23</v>
      </c>
      <c r="E40" s="43">
        <v>21</v>
      </c>
      <c r="F40" s="43">
        <v>97</v>
      </c>
      <c r="G40" s="37"/>
      <c r="H40" s="37"/>
      <c r="I40" s="37"/>
    </row>
    <row r="41" spans="1:9" ht="15.75" thickBot="1">
      <c r="A41" s="2" t="s">
        <v>110</v>
      </c>
      <c r="B41" s="43">
        <v>28</v>
      </c>
      <c r="C41" s="169">
        <v>34</v>
      </c>
      <c r="D41" s="169">
        <v>31</v>
      </c>
      <c r="E41" s="169">
        <v>30</v>
      </c>
      <c r="F41" s="43">
        <v>123</v>
      </c>
      <c r="G41" s="37"/>
      <c r="H41" s="37"/>
      <c r="I41" s="37"/>
    </row>
    <row r="42" spans="1:9" ht="16.5" thickBot="1" thickTop="1">
      <c r="A42" s="2"/>
      <c r="B42" s="36">
        <v>86</v>
      </c>
      <c r="C42" s="36">
        <v>79</v>
      </c>
      <c r="D42" s="36">
        <v>78</v>
      </c>
      <c r="E42" s="36">
        <v>73</v>
      </c>
      <c r="F42" s="129">
        <v>316</v>
      </c>
      <c r="G42" s="37"/>
      <c r="H42" s="37"/>
      <c r="I42" s="37"/>
    </row>
    <row r="43" ht="15.75" thickTop="1"/>
    <row r="45" spans="1:9" ht="15">
      <c r="A45" s="2" t="s">
        <v>22</v>
      </c>
      <c r="B45" s="37">
        <v>1</v>
      </c>
      <c r="C45" s="37">
        <v>2</v>
      </c>
      <c r="D45" s="37">
        <v>3</v>
      </c>
      <c r="E45" s="37">
        <v>4</v>
      </c>
      <c r="F45" s="35" t="s">
        <v>8</v>
      </c>
      <c r="G45" s="35" t="s">
        <v>9</v>
      </c>
      <c r="H45" s="35"/>
      <c r="I45" s="35"/>
    </row>
    <row r="46" spans="1:9" ht="15">
      <c r="A46" s="2" t="s">
        <v>128</v>
      </c>
      <c r="B46" s="43">
        <v>26</v>
      </c>
      <c r="C46" s="169">
        <v>30</v>
      </c>
      <c r="D46" s="43">
        <v>29</v>
      </c>
      <c r="E46" s="169">
        <v>28</v>
      </c>
      <c r="F46" s="43">
        <v>113</v>
      </c>
      <c r="G46" s="39">
        <v>14</v>
      </c>
      <c r="H46" s="39" t="s">
        <v>28</v>
      </c>
      <c r="I46" s="39">
        <v>10</v>
      </c>
    </row>
    <row r="47" spans="1:9" ht="15">
      <c r="A47" s="2" t="s">
        <v>89</v>
      </c>
      <c r="B47" s="43">
        <v>29</v>
      </c>
      <c r="C47" s="43">
        <v>29</v>
      </c>
      <c r="D47" s="169">
        <v>30</v>
      </c>
      <c r="E47" s="43">
        <v>25</v>
      </c>
      <c r="F47" s="43">
        <v>113</v>
      </c>
      <c r="G47" s="39"/>
      <c r="H47" s="39"/>
      <c r="I47" s="39"/>
    </row>
    <row r="48" spans="1:9" ht="15">
      <c r="A48" s="2" t="s">
        <v>88</v>
      </c>
      <c r="B48" s="169">
        <v>42</v>
      </c>
      <c r="C48" s="43">
        <v>25</v>
      </c>
      <c r="D48" s="43">
        <v>24</v>
      </c>
      <c r="E48" s="43">
        <v>22</v>
      </c>
      <c r="F48" s="43">
        <v>113</v>
      </c>
      <c r="G48" s="39"/>
      <c r="H48" s="39"/>
      <c r="I48" s="39"/>
    </row>
    <row r="49" spans="1:9" ht="15.75" thickBot="1">
      <c r="A49" s="2" t="s">
        <v>86</v>
      </c>
      <c r="B49" s="43">
        <v>34</v>
      </c>
      <c r="C49" s="43">
        <v>23</v>
      </c>
      <c r="D49" s="43">
        <v>30</v>
      </c>
      <c r="E49" s="43">
        <v>23</v>
      </c>
      <c r="F49" s="43">
        <v>110</v>
      </c>
      <c r="G49" s="39"/>
      <c r="H49" s="39"/>
      <c r="I49" s="39"/>
    </row>
    <row r="50" spans="1:9" ht="16.5" thickBot="1" thickTop="1">
      <c r="A50" s="2"/>
      <c r="B50" s="36">
        <v>89</v>
      </c>
      <c r="C50" s="36">
        <v>77</v>
      </c>
      <c r="D50" s="36">
        <v>83</v>
      </c>
      <c r="E50" s="36">
        <v>70</v>
      </c>
      <c r="F50" s="129">
        <v>319</v>
      </c>
      <c r="G50" s="39"/>
      <c r="H50" s="39"/>
      <c r="I50" s="39"/>
    </row>
    <row r="51" ht="15.75" thickTop="1"/>
    <row r="53" spans="1:9" ht="15">
      <c r="A53" s="2" t="s">
        <v>54</v>
      </c>
      <c r="B53" s="37">
        <v>1</v>
      </c>
      <c r="C53" s="37">
        <v>2</v>
      </c>
      <c r="D53" s="37">
        <v>3</v>
      </c>
      <c r="E53" s="37">
        <v>4</v>
      </c>
      <c r="F53" s="35" t="s">
        <v>8</v>
      </c>
      <c r="G53" s="35" t="s">
        <v>9</v>
      </c>
      <c r="H53" s="35"/>
      <c r="I53" s="35"/>
    </row>
    <row r="54" spans="1:9" ht="15">
      <c r="A54" s="2" t="s">
        <v>90</v>
      </c>
      <c r="B54" s="169">
        <v>34</v>
      </c>
      <c r="C54" s="43">
        <v>29</v>
      </c>
      <c r="D54" s="43">
        <v>29</v>
      </c>
      <c r="E54" s="43">
        <v>21</v>
      </c>
      <c r="F54" s="43">
        <v>113</v>
      </c>
      <c r="G54" s="39">
        <v>11</v>
      </c>
      <c r="H54" s="39" t="s">
        <v>28</v>
      </c>
      <c r="I54" s="39">
        <v>13</v>
      </c>
    </row>
    <row r="55" spans="1:9" ht="15">
      <c r="A55" s="2" t="s">
        <v>107</v>
      </c>
      <c r="B55" s="43">
        <v>31</v>
      </c>
      <c r="C55" s="43">
        <v>27</v>
      </c>
      <c r="D55" s="169">
        <v>32</v>
      </c>
      <c r="E55" s="169">
        <v>28</v>
      </c>
      <c r="F55" s="43">
        <v>118</v>
      </c>
      <c r="G55" s="39"/>
      <c r="H55" s="39"/>
      <c r="I55" s="39"/>
    </row>
    <row r="56" spans="1:9" ht="15">
      <c r="A56" s="2" t="s">
        <v>108</v>
      </c>
      <c r="B56" s="43">
        <v>31</v>
      </c>
      <c r="C56" s="169">
        <v>34</v>
      </c>
      <c r="D56" s="43">
        <v>26</v>
      </c>
      <c r="E56" s="43">
        <v>28</v>
      </c>
      <c r="F56" s="43">
        <v>119</v>
      </c>
      <c r="G56" s="39"/>
      <c r="H56" s="39"/>
      <c r="I56" s="39"/>
    </row>
    <row r="57" spans="1:9" ht="15.75" thickBot="1">
      <c r="A57" s="2" t="s">
        <v>124</v>
      </c>
      <c r="B57" s="43">
        <v>23</v>
      </c>
      <c r="C57" s="43">
        <v>22</v>
      </c>
      <c r="D57" s="43">
        <v>28</v>
      </c>
      <c r="E57" s="43">
        <v>25</v>
      </c>
      <c r="F57" s="43">
        <v>98</v>
      </c>
      <c r="G57" s="39"/>
      <c r="H57" s="39"/>
      <c r="I57" s="39"/>
    </row>
    <row r="58" spans="1:9" ht="16.5" thickBot="1" thickTop="1">
      <c r="A58" s="2"/>
      <c r="B58" s="36">
        <v>85</v>
      </c>
      <c r="C58" s="36">
        <v>78</v>
      </c>
      <c r="D58" s="36">
        <v>83</v>
      </c>
      <c r="E58" s="36">
        <v>74</v>
      </c>
      <c r="F58" s="129">
        <v>320</v>
      </c>
      <c r="G58" s="39"/>
      <c r="H58" s="39"/>
      <c r="I58" s="39"/>
    </row>
    <row r="59" ht="15.75" thickTop="1"/>
    <row r="61" spans="1:9" ht="15">
      <c r="A61" s="2" t="s">
        <v>17</v>
      </c>
      <c r="B61" s="37">
        <v>1</v>
      </c>
      <c r="C61" s="37">
        <v>2</v>
      </c>
      <c r="D61" s="37">
        <v>3</v>
      </c>
      <c r="E61" s="37">
        <v>4</v>
      </c>
      <c r="F61" s="35" t="s">
        <v>8</v>
      </c>
      <c r="G61" s="35" t="s">
        <v>9</v>
      </c>
      <c r="H61" s="35"/>
      <c r="I61" s="35"/>
    </row>
    <row r="62" spans="1:9" ht="15">
      <c r="A62" s="2" t="s">
        <v>79</v>
      </c>
      <c r="B62" s="43">
        <v>21</v>
      </c>
      <c r="C62" s="43">
        <v>28</v>
      </c>
      <c r="D62" s="43">
        <v>27</v>
      </c>
      <c r="E62" s="43">
        <v>28</v>
      </c>
      <c r="F62" s="43">
        <v>104</v>
      </c>
      <c r="G62" s="37">
        <v>11</v>
      </c>
      <c r="H62" s="35" t="s">
        <v>28</v>
      </c>
      <c r="I62" s="37">
        <v>13</v>
      </c>
    </row>
    <row r="63" spans="1:9" ht="15">
      <c r="A63" s="2" t="s">
        <v>84</v>
      </c>
      <c r="B63" s="43">
        <v>26</v>
      </c>
      <c r="C63" s="43">
        <v>30</v>
      </c>
      <c r="D63" s="43">
        <v>30</v>
      </c>
      <c r="E63" s="43">
        <v>23</v>
      </c>
      <c r="F63" s="43">
        <v>109</v>
      </c>
      <c r="G63" s="35"/>
      <c r="H63" s="35"/>
      <c r="I63" s="35"/>
    </row>
    <row r="64" spans="1:9" ht="15">
      <c r="A64" s="2" t="s">
        <v>131</v>
      </c>
      <c r="B64" s="43">
        <v>33</v>
      </c>
      <c r="C64" s="169">
        <v>33</v>
      </c>
      <c r="D64" s="43">
        <v>25</v>
      </c>
      <c r="E64" s="43">
        <v>24</v>
      </c>
      <c r="F64" s="43">
        <v>118</v>
      </c>
      <c r="G64" s="35"/>
      <c r="H64" s="35"/>
      <c r="I64" s="35"/>
    </row>
    <row r="65" spans="1:9" ht="15.75" thickBot="1">
      <c r="A65" s="2" t="s">
        <v>112</v>
      </c>
      <c r="B65" s="169">
        <v>37</v>
      </c>
      <c r="C65" s="43">
        <v>25</v>
      </c>
      <c r="D65" s="169">
        <v>33</v>
      </c>
      <c r="E65" s="169">
        <v>31</v>
      </c>
      <c r="F65" s="43">
        <v>126</v>
      </c>
      <c r="G65" s="35"/>
      <c r="H65" s="35"/>
      <c r="I65" s="35"/>
    </row>
    <row r="66" spans="1:9" ht="16.5" thickBot="1" thickTop="1">
      <c r="A66" s="2"/>
      <c r="B66" s="36">
        <v>80</v>
      </c>
      <c r="C66" s="36">
        <v>83</v>
      </c>
      <c r="D66" s="36">
        <v>82</v>
      </c>
      <c r="E66" s="38">
        <v>75</v>
      </c>
      <c r="F66" s="129">
        <v>320</v>
      </c>
      <c r="G66" s="35"/>
      <c r="H66" s="35"/>
      <c r="I66" s="35"/>
    </row>
    <row r="67" ht="15.75" thickTop="1"/>
    <row r="69" spans="1:9" ht="15">
      <c r="A69" s="2" t="s">
        <v>53</v>
      </c>
      <c r="B69" s="37">
        <v>1</v>
      </c>
      <c r="C69" s="37">
        <v>2</v>
      </c>
      <c r="D69" s="37">
        <v>3</v>
      </c>
      <c r="E69" s="37">
        <v>4</v>
      </c>
      <c r="F69" s="35" t="s">
        <v>8</v>
      </c>
      <c r="G69" s="35" t="s">
        <v>9</v>
      </c>
      <c r="H69" s="35"/>
      <c r="I69" s="35"/>
    </row>
    <row r="70" spans="1:9" ht="15">
      <c r="A70" s="2" t="s">
        <v>77</v>
      </c>
      <c r="B70" s="43">
        <v>30</v>
      </c>
      <c r="C70" s="43">
        <v>23</v>
      </c>
      <c r="D70" s="43">
        <v>21</v>
      </c>
      <c r="E70" s="169">
        <v>27</v>
      </c>
      <c r="F70" s="43">
        <v>101</v>
      </c>
      <c r="G70" s="39">
        <v>8</v>
      </c>
      <c r="H70" s="39" t="s">
        <v>28</v>
      </c>
      <c r="I70" s="39">
        <v>16</v>
      </c>
    </row>
    <row r="71" spans="1:9" ht="15">
      <c r="A71" s="2" t="s">
        <v>82</v>
      </c>
      <c r="B71" s="43">
        <v>25</v>
      </c>
      <c r="C71" s="169">
        <v>30</v>
      </c>
      <c r="D71" s="43">
        <v>26</v>
      </c>
      <c r="E71" s="43">
        <v>26</v>
      </c>
      <c r="F71" s="43">
        <v>107</v>
      </c>
      <c r="G71" s="39"/>
      <c r="H71" s="39"/>
      <c r="I71" s="39"/>
    </row>
    <row r="72" spans="1:9" ht="15">
      <c r="A72" s="2" t="s">
        <v>62</v>
      </c>
      <c r="B72" s="43">
        <v>30</v>
      </c>
      <c r="C72" s="43">
        <v>28</v>
      </c>
      <c r="D72" s="43">
        <v>31</v>
      </c>
      <c r="E72" s="43">
        <v>26</v>
      </c>
      <c r="F72" s="43">
        <v>115</v>
      </c>
      <c r="G72" s="39"/>
      <c r="H72" s="39"/>
      <c r="I72" s="39"/>
    </row>
    <row r="73" spans="1:9" ht="15.75" thickBot="1">
      <c r="A73" s="2" t="s">
        <v>109</v>
      </c>
      <c r="B73" s="169">
        <v>34</v>
      </c>
      <c r="C73" s="43">
        <v>28</v>
      </c>
      <c r="D73" s="169">
        <v>32</v>
      </c>
      <c r="E73" s="43">
        <v>27</v>
      </c>
      <c r="F73" s="43">
        <v>121</v>
      </c>
      <c r="G73" s="43"/>
      <c r="H73" s="39"/>
      <c r="I73" s="39"/>
    </row>
    <row r="74" spans="1:9" ht="16.5" thickBot="1" thickTop="1">
      <c r="A74" s="2"/>
      <c r="B74" s="36">
        <v>85</v>
      </c>
      <c r="C74" s="36">
        <v>79</v>
      </c>
      <c r="D74" s="36">
        <v>78</v>
      </c>
      <c r="E74" s="36">
        <v>79</v>
      </c>
      <c r="F74" s="129">
        <v>321</v>
      </c>
      <c r="G74" s="39"/>
      <c r="H74" s="39"/>
      <c r="I74" s="39"/>
    </row>
    <row r="75" ht="15.75" thickTop="1"/>
    <row r="77" spans="1:9" ht="15">
      <c r="A77" s="2" t="s">
        <v>30</v>
      </c>
      <c r="B77" s="37">
        <v>1</v>
      </c>
      <c r="C77" s="37">
        <v>2</v>
      </c>
      <c r="D77" s="37">
        <v>3</v>
      </c>
      <c r="E77" s="37">
        <v>4</v>
      </c>
      <c r="F77" s="35" t="s">
        <v>8</v>
      </c>
      <c r="G77" s="35" t="s">
        <v>9</v>
      </c>
      <c r="H77" s="35"/>
      <c r="I77" s="35"/>
    </row>
    <row r="78" spans="1:9" ht="15">
      <c r="A78" s="2" t="s">
        <v>129</v>
      </c>
      <c r="B78" s="43">
        <v>31</v>
      </c>
      <c r="C78" s="43">
        <v>32</v>
      </c>
      <c r="D78" s="43">
        <v>25</v>
      </c>
      <c r="E78" s="43">
        <v>30</v>
      </c>
      <c r="F78" s="43">
        <v>118</v>
      </c>
      <c r="G78" s="37">
        <v>6</v>
      </c>
      <c r="H78" s="35" t="s">
        <v>28</v>
      </c>
      <c r="I78" s="37">
        <v>18</v>
      </c>
    </row>
    <row r="79" spans="1:9" ht="15">
      <c r="A79" s="2" t="s">
        <v>60</v>
      </c>
      <c r="B79" s="43">
        <v>31</v>
      </c>
      <c r="C79" s="43">
        <v>26</v>
      </c>
      <c r="D79" s="43">
        <v>24</v>
      </c>
      <c r="E79" s="43">
        <v>26</v>
      </c>
      <c r="F79" s="43">
        <v>107</v>
      </c>
      <c r="G79" s="35"/>
      <c r="H79" s="35"/>
      <c r="I79" s="35"/>
    </row>
    <row r="80" spans="1:9" ht="15">
      <c r="A80" s="2" t="s">
        <v>92</v>
      </c>
      <c r="B80" s="43">
        <v>29</v>
      </c>
      <c r="C80" s="169">
        <v>36</v>
      </c>
      <c r="D80" s="43">
        <v>28</v>
      </c>
      <c r="E80" s="43">
        <v>25</v>
      </c>
      <c r="F80" s="43">
        <v>118</v>
      </c>
      <c r="G80" s="35"/>
      <c r="H80" s="35"/>
      <c r="I80" s="35"/>
    </row>
    <row r="81" spans="1:9" ht="15.75" thickBot="1">
      <c r="A81" s="2" t="s">
        <v>93</v>
      </c>
      <c r="B81" s="169">
        <v>36</v>
      </c>
      <c r="C81" s="43">
        <v>26</v>
      </c>
      <c r="D81" s="169">
        <v>31</v>
      </c>
      <c r="E81" s="169">
        <v>31</v>
      </c>
      <c r="F81" s="43">
        <v>124</v>
      </c>
      <c r="G81" s="35"/>
      <c r="H81" s="35"/>
      <c r="I81" s="35"/>
    </row>
    <row r="82" spans="1:9" ht="16.5" thickBot="1" thickTop="1">
      <c r="A82" s="2"/>
      <c r="B82" s="36">
        <v>91</v>
      </c>
      <c r="C82" s="36">
        <v>84</v>
      </c>
      <c r="D82" s="36">
        <v>77</v>
      </c>
      <c r="E82" s="36">
        <v>81</v>
      </c>
      <c r="F82" s="129">
        <v>333</v>
      </c>
      <c r="G82" s="35"/>
      <c r="H82" s="35"/>
      <c r="I82" s="35"/>
    </row>
    <row r="83" ht="15.75" thickTop="1"/>
    <row r="85" spans="1:9" ht="15">
      <c r="A85" s="2" t="s">
        <v>29</v>
      </c>
      <c r="B85" s="37">
        <v>1</v>
      </c>
      <c r="C85" s="37">
        <v>2</v>
      </c>
      <c r="D85" s="37">
        <v>3</v>
      </c>
      <c r="E85" s="37">
        <v>4</v>
      </c>
      <c r="F85" s="35" t="s">
        <v>8</v>
      </c>
      <c r="G85" s="35" t="s">
        <v>9</v>
      </c>
      <c r="H85" s="35"/>
      <c r="I85" s="35"/>
    </row>
    <row r="86" spans="1:9" ht="15">
      <c r="A86" s="2" t="s">
        <v>135</v>
      </c>
      <c r="B86" s="43">
        <v>32</v>
      </c>
      <c r="C86" s="169">
        <v>35</v>
      </c>
      <c r="D86" s="169">
        <v>31</v>
      </c>
      <c r="E86" s="43">
        <v>32</v>
      </c>
      <c r="F86" s="43">
        <v>130</v>
      </c>
      <c r="G86" s="39">
        <v>4</v>
      </c>
      <c r="H86" s="39" t="s">
        <v>28</v>
      </c>
      <c r="I86" s="39">
        <v>20</v>
      </c>
    </row>
    <row r="87" spans="1:9" ht="15">
      <c r="A87" s="2" t="s">
        <v>134</v>
      </c>
      <c r="B87" s="43">
        <v>30</v>
      </c>
      <c r="C87" s="43">
        <v>27</v>
      </c>
      <c r="D87" s="43">
        <v>26</v>
      </c>
      <c r="E87" s="169">
        <v>39</v>
      </c>
      <c r="F87" s="43">
        <v>122</v>
      </c>
      <c r="G87" s="39"/>
      <c r="H87" s="39"/>
      <c r="I87" s="39"/>
    </row>
    <row r="88" spans="1:9" ht="15">
      <c r="A88" s="2" t="s">
        <v>91</v>
      </c>
      <c r="B88" s="43">
        <v>30</v>
      </c>
      <c r="C88" s="43">
        <v>27</v>
      </c>
      <c r="D88" s="43">
        <v>25</v>
      </c>
      <c r="E88" s="43">
        <v>32</v>
      </c>
      <c r="F88" s="43">
        <v>114</v>
      </c>
      <c r="G88" s="39"/>
      <c r="H88" s="39"/>
      <c r="I88" s="39"/>
    </row>
    <row r="89" spans="1:9" ht="15.75" thickBot="1">
      <c r="A89" s="2" t="s">
        <v>95</v>
      </c>
      <c r="B89" s="169">
        <v>35</v>
      </c>
      <c r="C89" s="43">
        <v>32</v>
      </c>
      <c r="D89" s="43">
        <v>30</v>
      </c>
      <c r="E89" s="43">
        <v>30</v>
      </c>
      <c r="F89" s="43">
        <v>127</v>
      </c>
      <c r="G89" s="39"/>
      <c r="H89" s="39"/>
      <c r="I89" s="39"/>
    </row>
    <row r="90" spans="1:9" ht="16.5" thickBot="1" thickTop="1">
      <c r="A90" s="2"/>
      <c r="B90" s="36">
        <v>92</v>
      </c>
      <c r="C90" s="36">
        <v>86</v>
      </c>
      <c r="D90" s="36">
        <v>81</v>
      </c>
      <c r="E90" s="36">
        <v>94</v>
      </c>
      <c r="F90" s="129">
        <v>353</v>
      </c>
      <c r="G90" s="39"/>
      <c r="H90" s="39"/>
      <c r="I90" s="39"/>
    </row>
    <row r="91" ht="15.75" thickTop="1"/>
    <row r="93" spans="1:9" ht="15">
      <c r="A93" s="2" t="s">
        <v>24</v>
      </c>
      <c r="B93" s="37">
        <v>1</v>
      </c>
      <c r="C93" s="37">
        <v>2</v>
      </c>
      <c r="D93" s="37">
        <v>3</v>
      </c>
      <c r="E93" s="37">
        <v>4</v>
      </c>
      <c r="F93" s="35" t="s">
        <v>8</v>
      </c>
      <c r="G93" s="35" t="s">
        <v>9</v>
      </c>
      <c r="H93" s="35"/>
      <c r="I93" s="35"/>
    </row>
    <row r="94" spans="1:9" ht="15">
      <c r="A94" s="2" t="s">
        <v>94</v>
      </c>
      <c r="B94" s="43">
        <v>31</v>
      </c>
      <c r="C94" s="43">
        <v>26</v>
      </c>
      <c r="D94" s="43">
        <v>29</v>
      </c>
      <c r="E94" s="169">
        <v>39</v>
      </c>
      <c r="F94" s="43">
        <v>125</v>
      </c>
      <c r="G94" s="39">
        <v>2</v>
      </c>
      <c r="H94" s="39" t="s">
        <v>28</v>
      </c>
      <c r="I94" s="39">
        <v>22</v>
      </c>
    </row>
    <row r="95" spans="1:9" ht="15">
      <c r="A95" s="2" t="s">
        <v>83</v>
      </c>
      <c r="B95" s="43">
        <v>30</v>
      </c>
      <c r="C95" s="43">
        <v>25</v>
      </c>
      <c r="D95" s="43">
        <v>30</v>
      </c>
      <c r="E95" s="43">
        <v>23</v>
      </c>
      <c r="F95" s="43">
        <v>108</v>
      </c>
      <c r="G95" s="39"/>
      <c r="H95" s="39"/>
      <c r="I95" s="39"/>
    </row>
    <row r="96" spans="1:9" ht="15">
      <c r="A96" s="2" t="s">
        <v>115</v>
      </c>
      <c r="B96" s="169">
        <v>38</v>
      </c>
      <c r="C96" s="169">
        <v>39</v>
      </c>
      <c r="D96" s="169">
        <v>41</v>
      </c>
      <c r="E96" s="43">
        <v>30</v>
      </c>
      <c r="F96" s="43">
        <v>148</v>
      </c>
      <c r="G96" s="39"/>
      <c r="H96" s="39"/>
      <c r="I96" s="39"/>
    </row>
    <row r="97" spans="1:9" ht="15.75" thickBot="1">
      <c r="A97" s="2" t="s">
        <v>136</v>
      </c>
      <c r="B97" s="43">
        <v>38</v>
      </c>
      <c r="C97" s="43">
        <v>29</v>
      </c>
      <c r="D97" s="43">
        <v>35</v>
      </c>
      <c r="E97" s="43">
        <v>29</v>
      </c>
      <c r="F97" s="43">
        <v>131</v>
      </c>
      <c r="G97" s="39"/>
      <c r="H97" s="39"/>
      <c r="I97" s="39"/>
    </row>
    <row r="98" spans="1:9" ht="16.5" thickBot="1" thickTop="1">
      <c r="A98" s="2"/>
      <c r="B98" s="36">
        <v>99</v>
      </c>
      <c r="C98" s="36">
        <v>80</v>
      </c>
      <c r="D98" s="36">
        <v>94</v>
      </c>
      <c r="E98" s="36">
        <v>82</v>
      </c>
      <c r="F98" s="129">
        <v>355</v>
      </c>
      <c r="G98" s="39"/>
      <c r="H98" s="39"/>
      <c r="I98" s="39"/>
    </row>
    <row r="99" ht="15.75" thickTop="1"/>
    <row r="101" spans="1:9" ht="15">
      <c r="A101" s="2" t="s">
        <v>27</v>
      </c>
      <c r="B101" s="37">
        <v>1</v>
      </c>
      <c r="C101" s="37">
        <v>2</v>
      </c>
      <c r="D101" s="37">
        <v>3</v>
      </c>
      <c r="E101" s="37">
        <v>4</v>
      </c>
      <c r="F101" s="35" t="s">
        <v>8</v>
      </c>
      <c r="G101" s="35" t="s">
        <v>9</v>
      </c>
      <c r="H101" s="35"/>
      <c r="I101" s="35"/>
    </row>
    <row r="102" spans="1:9" ht="15">
      <c r="A102" s="2" t="s">
        <v>114</v>
      </c>
      <c r="B102" s="43">
        <v>32</v>
      </c>
      <c r="C102" s="43">
        <v>43</v>
      </c>
      <c r="D102" s="43">
        <v>31</v>
      </c>
      <c r="E102" s="43">
        <v>39</v>
      </c>
      <c r="F102" s="43">
        <v>145</v>
      </c>
      <c r="G102" s="39">
        <v>0</v>
      </c>
      <c r="H102" s="39" t="s">
        <v>28</v>
      </c>
      <c r="I102" s="39">
        <v>24</v>
      </c>
    </row>
    <row r="103" spans="1:9" ht="15">
      <c r="A103" s="2" t="s">
        <v>116</v>
      </c>
      <c r="B103" s="43">
        <v>38</v>
      </c>
      <c r="C103" s="43">
        <v>40</v>
      </c>
      <c r="D103" s="43">
        <v>50</v>
      </c>
      <c r="E103" s="43">
        <v>35</v>
      </c>
      <c r="F103" s="43">
        <v>163</v>
      </c>
      <c r="G103" s="39"/>
      <c r="H103" s="39"/>
      <c r="I103" s="39"/>
    </row>
    <row r="104" spans="1:9" ht="15">
      <c r="A104" s="2" t="s">
        <v>140</v>
      </c>
      <c r="B104" s="169">
        <v>126</v>
      </c>
      <c r="C104" s="169">
        <v>126</v>
      </c>
      <c r="D104" s="169">
        <v>126</v>
      </c>
      <c r="E104" s="169">
        <v>126</v>
      </c>
      <c r="F104" s="43">
        <v>504</v>
      </c>
      <c r="G104" s="39"/>
      <c r="H104" s="39"/>
      <c r="I104" s="39"/>
    </row>
    <row r="105" spans="1:9" ht="15.75" thickBot="1">
      <c r="A105" s="2" t="s">
        <v>96</v>
      </c>
      <c r="B105" s="43">
        <v>35</v>
      </c>
      <c r="C105" s="43">
        <v>28</v>
      </c>
      <c r="D105" s="43">
        <v>36</v>
      </c>
      <c r="E105" s="43">
        <v>28</v>
      </c>
      <c r="F105" s="43">
        <v>127</v>
      </c>
      <c r="G105" s="39"/>
      <c r="H105" s="39"/>
      <c r="I105" s="39"/>
    </row>
    <row r="106" spans="1:9" ht="16.5" thickBot="1" thickTop="1">
      <c r="A106" s="2"/>
      <c r="B106" s="36">
        <v>105</v>
      </c>
      <c r="C106" s="36">
        <v>111</v>
      </c>
      <c r="D106" s="36">
        <v>117</v>
      </c>
      <c r="E106" s="36">
        <v>102</v>
      </c>
      <c r="F106" s="168">
        <v>435</v>
      </c>
      <c r="G106" s="39"/>
      <c r="H106" s="39"/>
      <c r="I106" s="39"/>
    </row>
    <row r="107" ht="15.75" thickTop="1"/>
  </sheetData>
  <sheetProtection/>
  <conditionalFormatting sqref="B102:E105 B94:E97 B86:E89 B78:E81 B54:E57 B70:E73 B46:E49 B38:E41 B22:E25 B30:E33 B14:E17 B6:E9 B62:E65">
    <cfRule type="cellIs" priority="14" dxfId="204" operator="lessThan" stopIfTrue="1">
      <formula>20</formula>
    </cfRule>
    <cfRule type="cellIs" priority="15" dxfId="202" operator="between" stopIfTrue="1">
      <formula>20</formula>
      <formula>24</formula>
    </cfRule>
    <cfRule type="cellIs" priority="16" dxfId="203" operator="between" stopIfTrue="1">
      <formula>25</formula>
      <formula>29</formula>
    </cfRule>
  </conditionalFormatting>
  <conditionalFormatting sqref="F102:F105 F94:F97 F86:F89 F78:F81 F54:F57 F70:F73 F46:F49 F38:F41 F22:F25 F30:F33 F14:F17 F6:F9 F62:F65">
    <cfRule type="cellIs" priority="17" dxfId="202" operator="between" stopIfTrue="1">
      <formula>80</formula>
      <formula>99</formula>
    </cfRule>
    <cfRule type="cellIs" priority="18" dxfId="203" operator="between" stopIfTrue="1">
      <formula>100</formula>
      <formula>119</formula>
    </cfRule>
  </conditionalFormatting>
  <conditionalFormatting sqref="F106 F98 F90 F82 F58 F74 F50 F42 F26 F34 F18 F10 F66">
    <cfRule type="cellIs" priority="19" dxfId="202" operator="between" stopIfTrue="1">
      <formula>240</formula>
      <formula>299</formula>
    </cfRule>
    <cfRule type="cellIs" priority="20" dxfId="203" operator="between" stopIfTrue="1">
      <formula>300</formula>
      <formula>359</formula>
    </cfRule>
  </conditionalFormatting>
  <conditionalFormatting sqref="B106:E106 B98 B90 B82 B58 B74 B50 B42 B26 B34 B18 B10 B66">
    <cfRule type="cellIs" priority="21" dxfId="209" operator="between" stopIfTrue="1">
      <formula>60</formula>
      <formula>74</formula>
    </cfRule>
    <cfRule type="cellIs" priority="22" dxfId="210" operator="between" stopIfTrue="1">
      <formula>75</formula>
      <formula>89</formula>
    </cfRule>
    <cfRule type="cellIs" priority="23" dxfId="211" operator="greaterThan" stopIfTrue="1">
      <formula>89</formula>
    </cfRule>
  </conditionalFormatting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A112">
      <selection activeCell="O3" sqref="O3"/>
    </sheetView>
  </sheetViews>
  <sheetFormatPr defaultColWidth="11.421875" defaultRowHeight="15"/>
  <cols>
    <col min="1" max="1" width="4.8515625" style="24" customWidth="1"/>
    <col min="2" max="2" width="19.7109375" style="115" customWidth="1"/>
    <col min="3" max="3" width="6.8515625" style="24" customWidth="1"/>
    <col min="4" max="4" width="9.140625" style="24" customWidth="1"/>
    <col min="5" max="5" width="1.28515625" style="115" customWidth="1"/>
    <col min="6" max="6" width="8.421875" style="18" customWidth="1"/>
    <col min="7" max="7" width="1.28515625" style="115" customWidth="1"/>
    <col min="8" max="11" width="4.00390625" style="24" customWidth="1"/>
    <col min="12" max="13" width="5.7109375" style="24" customWidth="1"/>
    <col min="14" max="14" width="1.28515625" style="115" customWidth="1"/>
    <col min="15" max="18" width="4.00390625" style="115" customWidth="1"/>
    <col min="19" max="20" width="5.7109375" style="115" customWidth="1"/>
    <col min="21" max="21" width="1.28515625" style="115" customWidth="1"/>
    <col min="22" max="25" width="4.00390625" style="115" customWidth="1"/>
    <col min="26" max="27" width="5.7109375" style="115" customWidth="1"/>
    <col min="28" max="16384" width="11.421875" style="115" customWidth="1"/>
  </cols>
  <sheetData>
    <row r="1" spans="1:27" ht="26.25" customHeight="1">
      <c r="A1" s="121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117" customFormat="1" ht="14.25" customHeight="1">
      <c r="A2" s="141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117" customFormat="1" ht="17.25" customHeight="1">
      <c r="A3" s="141"/>
      <c r="B3" s="167" t="s">
        <v>179</v>
      </c>
      <c r="C3" s="137"/>
      <c r="D3" s="257" t="s">
        <v>181</v>
      </c>
      <c r="E3" s="257"/>
      <c r="F3" s="257"/>
      <c r="G3" s="137"/>
      <c r="H3" s="137"/>
      <c r="I3" s="160" t="s">
        <v>118</v>
      </c>
      <c r="J3" s="160"/>
      <c r="K3" s="160"/>
      <c r="L3" s="160"/>
      <c r="M3" s="137"/>
      <c r="N3" s="137"/>
      <c r="O3" s="231" t="s">
        <v>180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ht="12" thickBot="1"/>
    <row r="5" spans="1:27" s="18" customFormat="1" ht="29.25" customHeight="1" thickBot="1">
      <c r="A5" s="14" t="s">
        <v>0</v>
      </c>
      <c r="B5" s="15" t="s">
        <v>1</v>
      </c>
      <c r="C5" s="16" t="s">
        <v>2</v>
      </c>
      <c r="D5" s="17" t="s">
        <v>3</v>
      </c>
      <c r="F5" s="19" t="s">
        <v>8</v>
      </c>
      <c r="H5" s="233" t="s">
        <v>31</v>
      </c>
      <c r="I5" s="245"/>
      <c r="J5" s="245"/>
      <c r="K5" s="245"/>
      <c r="L5" s="245"/>
      <c r="M5" s="246"/>
      <c r="N5" s="144"/>
      <c r="O5" s="239" t="s">
        <v>35</v>
      </c>
      <c r="P5" s="253"/>
      <c r="Q5" s="253"/>
      <c r="R5" s="253"/>
      <c r="S5" s="253"/>
      <c r="T5" s="254"/>
      <c r="U5" s="144"/>
      <c r="V5" s="239" t="s">
        <v>43</v>
      </c>
      <c r="W5" s="253"/>
      <c r="X5" s="253"/>
      <c r="Y5" s="253"/>
      <c r="Z5" s="253"/>
      <c r="AA5" s="254"/>
    </row>
    <row r="6" spans="1:27" ht="11.25">
      <c r="A6" s="131"/>
      <c r="B6" s="69"/>
      <c r="C6" s="69"/>
      <c r="D6" s="70"/>
      <c r="F6" s="20"/>
      <c r="H6" s="51"/>
      <c r="I6" s="52"/>
      <c r="J6" s="52"/>
      <c r="K6" s="52"/>
      <c r="L6" s="52"/>
      <c r="M6" s="53"/>
      <c r="O6" s="25"/>
      <c r="P6" s="26"/>
      <c r="Q6" s="26"/>
      <c r="R6" s="26"/>
      <c r="S6" s="26"/>
      <c r="T6" s="27"/>
      <c r="V6" s="25"/>
      <c r="W6" s="26"/>
      <c r="X6" s="26"/>
      <c r="Y6" s="26"/>
      <c r="Z6" s="26"/>
      <c r="AA6" s="27"/>
    </row>
    <row r="7" spans="1:27" ht="15.75">
      <c r="A7" s="132" t="s">
        <v>38</v>
      </c>
      <c r="B7" s="71"/>
      <c r="C7" s="71"/>
      <c r="D7" s="72"/>
      <c r="F7" s="20" t="s">
        <v>9</v>
      </c>
      <c r="H7" s="240" t="s">
        <v>5</v>
      </c>
      <c r="I7" s="249"/>
      <c r="J7" s="249"/>
      <c r="K7" s="250"/>
      <c r="L7" s="52"/>
      <c r="M7" s="53"/>
      <c r="O7" s="240" t="s">
        <v>5</v>
      </c>
      <c r="P7" s="241"/>
      <c r="Q7" s="241"/>
      <c r="R7" s="242"/>
      <c r="S7" s="26"/>
      <c r="T7" s="27"/>
      <c r="V7" s="240" t="s">
        <v>5</v>
      </c>
      <c r="W7" s="241"/>
      <c r="X7" s="241"/>
      <c r="Y7" s="242"/>
      <c r="Z7" s="26"/>
      <c r="AA7" s="27"/>
    </row>
    <row r="8" spans="1:27" ht="12" thickBot="1">
      <c r="A8" s="73"/>
      <c r="B8" s="74"/>
      <c r="C8" s="74"/>
      <c r="D8" s="72"/>
      <c r="F8" s="32"/>
      <c r="H8" s="28">
        <v>1</v>
      </c>
      <c r="I8" s="29">
        <v>2</v>
      </c>
      <c r="J8" s="29">
        <v>3</v>
      </c>
      <c r="K8" s="29">
        <v>4</v>
      </c>
      <c r="L8" s="29" t="s">
        <v>6</v>
      </c>
      <c r="M8" s="30" t="s">
        <v>7</v>
      </c>
      <c r="O8" s="28">
        <v>1</v>
      </c>
      <c r="P8" s="29">
        <v>2</v>
      </c>
      <c r="Q8" s="29">
        <v>3</v>
      </c>
      <c r="R8" s="29">
        <v>4</v>
      </c>
      <c r="S8" s="29" t="s">
        <v>6</v>
      </c>
      <c r="T8" s="30" t="s">
        <v>7</v>
      </c>
      <c r="V8" s="28">
        <v>1</v>
      </c>
      <c r="W8" s="29">
        <v>2</v>
      </c>
      <c r="X8" s="29">
        <v>3</v>
      </c>
      <c r="Y8" s="29">
        <v>4</v>
      </c>
      <c r="Z8" s="29" t="s">
        <v>6</v>
      </c>
      <c r="AA8" s="30" t="s">
        <v>7</v>
      </c>
    </row>
    <row r="9" spans="1:27" ht="15">
      <c r="A9" s="6">
        <v>1</v>
      </c>
      <c r="B9" s="150" t="s">
        <v>119</v>
      </c>
      <c r="C9" s="161" t="s">
        <v>71</v>
      </c>
      <c r="D9" s="114">
        <v>5100</v>
      </c>
      <c r="F9" s="114">
        <v>0</v>
      </c>
      <c r="G9" s="2"/>
      <c r="H9" s="96">
        <v>22</v>
      </c>
      <c r="I9" s="91">
        <v>22</v>
      </c>
      <c r="J9" s="91">
        <v>24</v>
      </c>
      <c r="K9" s="91">
        <v>22</v>
      </c>
      <c r="L9" s="87">
        <f aca="true" t="shared" si="0" ref="L9:L40">SUM(H9:K9)</f>
        <v>90</v>
      </c>
      <c r="M9" s="114">
        <v>0</v>
      </c>
      <c r="N9" s="116"/>
      <c r="O9" s="81"/>
      <c r="P9" s="77"/>
      <c r="Q9" s="84"/>
      <c r="R9" s="77"/>
      <c r="S9" s="77"/>
      <c r="T9" s="85"/>
      <c r="U9" s="116"/>
      <c r="V9" s="79"/>
      <c r="W9" s="77"/>
      <c r="X9" s="77"/>
      <c r="Y9" s="84"/>
      <c r="Z9" s="77"/>
      <c r="AA9" s="80"/>
    </row>
    <row r="10" spans="1:27" ht="15">
      <c r="A10" s="6">
        <v>2</v>
      </c>
      <c r="B10" s="150" t="s">
        <v>120</v>
      </c>
      <c r="C10" s="161" t="s">
        <v>59</v>
      </c>
      <c r="D10" s="114">
        <v>26349</v>
      </c>
      <c r="E10" s="115">
        <v>12</v>
      </c>
      <c r="F10" s="114">
        <v>1</v>
      </c>
      <c r="G10" s="2"/>
      <c r="H10" s="96">
        <v>22</v>
      </c>
      <c r="I10" s="91">
        <v>24</v>
      </c>
      <c r="J10" s="91">
        <v>25</v>
      </c>
      <c r="K10" s="91">
        <v>20</v>
      </c>
      <c r="L10" s="87">
        <f t="shared" si="0"/>
        <v>91</v>
      </c>
      <c r="M10" s="114">
        <v>1</v>
      </c>
      <c r="N10" s="116"/>
      <c r="O10" s="56"/>
      <c r="P10" s="55"/>
      <c r="Q10" s="55"/>
      <c r="R10" s="87"/>
      <c r="S10" s="55"/>
      <c r="T10" s="91"/>
      <c r="U10" s="116"/>
      <c r="V10" s="56"/>
      <c r="W10" s="87"/>
      <c r="X10" s="55"/>
      <c r="Y10" s="55"/>
      <c r="Z10" s="55"/>
      <c r="AA10" s="58"/>
    </row>
    <row r="11" spans="1:27" ht="15">
      <c r="A11" s="6">
        <v>3</v>
      </c>
      <c r="B11" s="165" t="s">
        <v>70</v>
      </c>
      <c r="C11" s="161" t="s">
        <v>71</v>
      </c>
      <c r="D11" s="114">
        <v>26331</v>
      </c>
      <c r="F11" s="114">
        <v>4</v>
      </c>
      <c r="G11" s="2"/>
      <c r="H11" s="96">
        <v>24</v>
      </c>
      <c r="I11" s="91">
        <v>22</v>
      </c>
      <c r="J11" s="91">
        <v>26</v>
      </c>
      <c r="K11" s="91">
        <v>22</v>
      </c>
      <c r="L11" s="87">
        <f t="shared" si="0"/>
        <v>94</v>
      </c>
      <c r="M11" s="114">
        <v>4</v>
      </c>
      <c r="N11" s="116"/>
      <c r="O11" s="86"/>
      <c r="P11" s="55"/>
      <c r="Q11" s="87"/>
      <c r="R11" s="87"/>
      <c r="S11" s="87"/>
      <c r="T11" s="91"/>
      <c r="U11" s="116"/>
      <c r="V11" s="56"/>
      <c r="W11" s="87"/>
      <c r="X11" s="55"/>
      <c r="Y11" s="55"/>
      <c r="Z11" s="55"/>
      <c r="AA11" s="58"/>
    </row>
    <row r="12" spans="1:27" ht="15">
      <c r="A12" s="6">
        <v>4</v>
      </c>
      <c r="B12" s="150" t="s">
        <v>69</v>
      </c>
      <c r="C12" s="161" t="s">
        <v>59</v>
      </c>
      <c r="D12" s="114">
        <v>2334</v>
      </c>
      <c r="F12" s="114">
        <v>4</v>
      </c>
      <c r="G12" s="2"/>
      <c r="H12" s="96">
        <v>23</v>
      </c>
      <c r="I12" s="91">
        <v>24</v>
      </c>
      <c r="J12" s="91">
        <v>21</v>
      </c>
      <c r="K12" s="91">
        <v>26</v>
      </c>
      <c r="L12" s="87">
        <f t="shared" si="0"/>
        <v>94</v>
      </c>
      <c r="M12" s="114">
        <v>4</v>
      </c>
      <c r="N12" s="116"/>
      <c r="O12" s="86"/>
      <c r="P12" s="55"/>
      <c r="Q12" s="87"/>
      <c r="R12" s="87"/>
      <c r="S12" s="87"/>
      <c r="T12" s="91"/>
      <c r="U12" s="116"/>
      <c r="V12" s="56"/>
      <c r="W12" s="87"/>
      <c r="X12" s="55"/>
      <c r="Y12" s="55"/>
      <c r="Z12" s="55"/>
      <c r="AA12" s="58"/>
    </row>
    <row r="13" spans="1:27" ht="15">
      <c r="A13" s="6">
        <v>5</v>
      </c>
      <c r="B13" s="166" t="s">
        <v>121</v>
      </c>
      <c r="C13" s="161" t="s">
        <v>71</v>
      </c>
      <c r="D13" s="114">
        <v>23183</v>
      </c>
      <c r="F13" s="114">
        <v>4</v>
      </c>
      <c r="G13" s="2"/>
      <c r="H13" s="96">
        <v>24</v>
      </c>
      <c r="I13" s="91">
        <v>24</v>
      </c>
      <c r="J13" s="91">
        <v>24</v>
      </c>
      <c r="K13" s="91">
        <v>22</v>
      </c>
      <c r="L13" s="87">
        <f t="shared" si="0"/>
        <v>94</v>
      </c>
      <c r="M13" s="114">
        <v>4</v>
      </c>
      <c r="N13" s="116"/>
      <c r="O13" s="86"/>
      <c r="P13" s="55"/>
      <c r="Q13" s="87"/>
      <c r="R13" s="87"/>
      <c r="S13" s="87"/>
      <c r="T13" s="91"/>
      <c r="U13" s="116"/>
      <c r="V13" s="56"/>
      <c r="W13" s="87"/>
      <c r="X13" s="55"/>
      <c r="Y13" s="55"/>
      <c r="Z13" s="55"/>
      <c r="AA13" s="58"/>
    </row>
    <row r="14" spans="1:27" ht="15">
      <c r="A14" s="6">
        <v>6</v>
      </c>
      <c r="B14" s="150" t="s">
        <v>72</v>
      </c>
      <c r="C14" s="161" t="s">
        <v>59</v>
      </c>
      <c r="D14" s="114">
        <v>21702</v>
      </c>
      <c r="F14" s="114">
        <v>5</v>
      </c>
      <c r="G14" s="2"/>
      <c r="H14" s="96">
        <v>27</v>
      </c>
      <c r="I14" s="91">
        <v>24</v>
      </c>
      <c r="J14" s="91">
        <v>23</v>
      </c>
      <c r="K14" s="91">
        <v>21</v>
      </c>
      <c r="L14" s="87">
        <f t="shared" si="0"/>
        <v>95</v>
      </c>
      <c r="M14" s="114">
        <v>5</v>
      </c>
      <c r="N14" s="116"/>
      <c r="O14" s="86"/>
      <c r="P14" s="55"/>
      <c r="Q14" s="87"/>
      <c r="R14" s="87"/>
      <c r="S14" s="87"/>
      <c r="T14" s="91"/>
      <c r="U14" s="116"/>
      <c r="V14" s="56"/>
      <c r="W14" s="87"/>
      <c r="X14" s="55"/>
      <c r="Y14" s="55"/>
      <c r="Z14" s="55"/>
      <c r="AA14" s="58"/>
    </row>
    <row r="15" spans="1:27" ht="15">
      <c r="A15" s="6">
        <v>7</v>
      </c>
      <c r="B15" s="166" t="s">
        <v>74</v>
      </c>
      <c r="C15" s="161" t="s">
        <v>75</v>
      </c>
      <c r="D15" s="114">
        <v>41929</v>
      </c>
      <c r="F15" s="114">
        <v>7</v>
      </c>
      <c r="G15" s="2"/>
      <c r="H15" s="96">
        <v>28</v>
      </c>
      <c r="I15" s="91">
        <v>25</v>
      </c>
      <c r="J15" s="91">
        <v>23</v>
      </c>
      <c r="K15" s="91">
        <v>21</v>
      </c>
      <c r="L15" s="87">
        <f t="shared" si="0"/>
        <v>97</v>
      </c>
      <c r="M15" s="114">
        <v>7</v>
      </c>
      <c r="N15" s="116"/>
      <c r="O15" s="86"/>
      <c r="P15" s="55"/>
      <c r="Q15" s="87"/>
      <c r="R15" s="87"/>
      <c r="S15" s="87"/>
      <c r="T15" s="91"/>
      <c r="U15" s="116"/>
      <c r="V15" s="56"/>
      <c r="W15" s="87"/>
      <c r="X15" s="55"/>
      <c r="Y15" s="55"/>
      <c r="Z15" s="55"/>
      <c r="AA15" s="58"/>
    </row>
    <row r="16" spans="1:27" ht="15">
      <c r="A16" s="6">
        <v>8</v>
      </c>
      <c r="B16" s="150" t="s">
        <v>122</v>
      </c>
      <c r="C16" s="161" t="s">
        <v>65</v>
      </c>
      <c r="D16" s="114">
        <v>155</v>
      </c>
      <c r="F16" s="114">
        <v>7</v>
      </c>
      <c r="G16" s="2"/>
      <c r="H16" s="96">
        <v>24</v>
      </c>
      <c r="I16" s="91">
        <v>24</v>
      </c>
      <c r="J16" s="91">
        <v>25</v>
      </c>
      <c r="K16" s="91">
        <v>24</v>
      </c>
      <c r="L16" s="87">
        <f t="shared" si="0"/>
        <v>97</v>
      </c>
      <c r="M16" s="114">
        <v>7</v>
      </c>
      <c r="N16" s="116"/>
      <c r="O16" s="86"/>
      <c r="P16" s="55"/>
      <c r="Q16" s="87"/>
      <c r="R16" s="87"/>
      <c r="S16" s="87"/>
      <c r="T16" s="91"/>
      <c r="U16" s="116"/>
      <c r="V16" s="56"/>
      <c r="W16" s="87"/>
      <c r="X16" s="55"/>
      <c r="Y16" s="55"/>
      <c r="Z16" s="55"/>
      <c r="AA16" s="58"/>
    </row>
    <row r="17" spans="1:27" ht="15">
      <c r="A17" s="6">
        <v>9</v>
      </c>
      <c r="B17" s="150" t="s">
        <v>123</v>
      </c>
      <c r="C17" s="161" t="s">
        <v>59</v>
      </c>
      <c r="D17" s="114">
        <v>456</v>
      </c>
      <c r="F17" s="114">
        <v>8</v>
      </c>
      <c r="G17" s="2"/>
      <c r="H17" s="96">
        <v>21</v>
      </c>
      <c r="I17" s="91">
        <v>27</v>
      </c>
      <c r="J17" s="91">
        <v>25</v>
      </c>
      <c r="K17" s="91">
        <v>22</v>
      </c>
      <c r="L17" s="87">
        <f t="shared" si="0"/>
        <v>95</v>
      </c>
      <c r="M17" s="114">
        <v>8</v>
      </c>
      <c r="N17" s="116"/>
      <c r="O17" s="86"/>
      <c r="P17" s="55"/>
      <c r="Q17" s="87"/>
      <c r="R17" s="87"/>
      <c r="S17" s="87"/>
      <c r="T17" s="91"/>
      <c r="U17" s="116"/>
      <c r="V17" s="56"/>
      <c r="W17" s="87"/>
      <c r="X17" s="55"/>
      <c r="Y17" s="55"/>
      <c r="Z17" s="55"/>
      <c r="AA17" s="58"/>
    </row>
    <row r="18" spans="1:27" ht="15">
      <c r="A18" s="6">
        <v>10</v>
      </c>
      <c r="B18" s="150" t="s">
        <v>124</v>
      </c>
      <c r="C18" s="161" t="s">
        <v>59</v>
      </c>
      <c r="D18" s="114">
        <v>17470</v>
      </c>
      <c r="F18" s="114">
        <v>8</v>
      </c>
      <c r="G18" s="2"/>
      <c r="H18" s="96">
        <v>23</v>
      </c>
      <c r="I18" s="91">
        <v>22</v>
      </c>
      <c r="J18" s="91">
        <v>25</v>
      </c>
      <c r="K18" s="91">
        <v>25</v>
      </c>
      <c r="L18" s="87">
        <f t="shared" si="0"/>
        <v>95</v>
      </c>
      <c r="M18" s="114">
        <v>8</v>
      </c>
      <c r="N18" s="116"/>
      <c r="O18" s="86"/>
      <c r="P18" s="55"/>
      <c r="Q18" s="87"/>
      <c r="R18" s="87"/>
      <c r="S18" s="87"/>
      <c r="T18" s="91"/>
      <c r="U18" s="116"/>
      <c r="V18" s="56"/>
      <c r="W18" s="87"/>
      <c r="X18" s="55"/>
      <c r="Y18" s="55"/>
      <c r="Z18" s="55"/>
      <c r="AA18" s="58"/>
    </row>
    <row r="19" spans="1:27" ht="15">
      <c r="A19" s="6">
        <v>11</v>
      </c>
      <c r="B19" s="166" t="s">
        <v>125</v>
      </c>
      <c r="C19" s="161" t="s">
        <v>65</v>
      </c>
      <c r="D19" s="114">
        <v>43821</v>
      </c>
      <c r="F19" s="114">
        <v>10</v>
      </c>
      <c r="G19" s="2"/>
      <c r="H19" s="96">
        <v>23</v>
      </c>
      <c r="I19" s="91">
        <v>24</v>
      </c>
      <c r="J19" s="91">
        <v>25</v>
      </c>
      <c r="K19" s="91">
        <v>25</v>
      </c>
      <c r="L19" s="87">
        <f t="shared" si="0"/>
        <v>97</v>
      </c>
      <c r="M19" s="114">
        <v>10</v>
      </c>
      <c r="N19" s="116"/>
      <c r="O19" s="86"/>
      <c r="P19" s="55"/>
      <c r="Q19" s="87"/>
      <c r="R19" s="87"/>
      <c r="S19" s="87"/>
      <c r="T19" s="91"/>
      <c r="U19" s="116"/>
      <c r="V19" s="56"/>
      <c r="W19" s="87"/>
      <c r="X19" s="55"/>
      <c r="Y19" s="55"/>
      <c r="Z19" s="55"/>
      <c r="AA19" s="58"/>
    </row>
    <row r="20" spans="1:27" ht="15">
      <c r="A20" s="6">
        <v>12</v>
      </c>
      <c r="B20" s="150" t="s">
        <v>77</v>
      </c>
      <c r="C20" s="161" t="s">
        <v>63</v>
      </c>
      <c r="D20" s="114">
        <v>28564</v>
      </c>
      <c r="F20" s="114">
        <v>11</v>
      </c>
      <c r="G20" s="2"/>
      <c r="H20" s="96">
        <v>30</v>
      </c>
      <c r="I20" s="91">
        <v>23</v>
      </c>
      <c r="J20" s="91">
        <v>25</v>
      </c>
      <c r="K20" s="91">
        <v>27</v>
      </c>
      <c r="L20" s="87">
        <f t="shared" si="0"/>
        <v>105</v>
      </c>
      <c r="M20" s="114">
        <v>11</v>
      </c>
      <c r="N20" s="116"/>
      <c r="O20" s="86"/>
      <c r="P20" s="55"/>
      <c r="Q20" s="87"/>
      <c r="R20" s="87"/>
      <c r="S20" s="87"/>
      <c r="T20" s="91"/>
      <c r="U20" s="116"/>
      <c r="V20" s="56"/>
      <c r="W20" s="87"/>
      <c r="X20" s="55"/>
      <c r="Y20" s="55"/>
      <c r="Z20" s="55"/>
      <c r="AA20" s="58"/>
    </row>
    <row r="21" spans="1:27" ht="15">
      <c r="A21" s="6">
        <v>13</v>
      </c>
      <c r="B21" s="150" t="s">
        <v>126</v>
      </c>
      <c r="C21" s="161" t="s">
        <v>71</v>
      </c>
      <c r="D21" s="114">
        <v>17490</v>
      </c>
      <c r="F21" s="114">
        <v>13</v>
      </c>
      <c r="G21" s="2"/>
      <c r="H21" s="96">
        <v>26</v>
      </c>
      <c r="I21" s="91">
        <v>24</v>
      </c>
      <c r="J21" s="91">
        <v>25</v>
      </c>
      <c r="K21" s="91">
        <v>25</v>
      </c>
      <c r="L21" s="87">
        <f t="shared" si="0"/>
        <v>100</v>
      </c>
      <c r="M21" s="114">
        <v>13</v>
      </c>
      <c r="N21" s="116"/>
      <c r="O21" s="86"/>
      <c r="P21" s="55"/>
      <c r="Q21" s="87"/>
      <c r="R21" s="87"/>
      <c r="S21" s="87"/>
      <c r="T21" s="91"/>
      <c r="U21" s="116"/>
      <c r="V21" s="56"/>
      <c r="W21" s="87"/>
      <c r="X21" s="55"/>
      <c r="Y21" s="55"/>
      <c r="Z21" s="55"/>
      <c r="AA21" s="58"/>
    </row>
    <row r="22" spans="1:27" ht="15">
      <c r="A22" s="6">
        <v>14</v>
      </c>
      <c r="B22" s="150" t="s">
        <v>79</v>
      </c>
      <c r="C22" s="161" t="s">
        <v>80</v>
      </c>
      <c r="D22" s="114">
        <v>9710</v>
      </c>
      <c r="F22" s="114">
        <v>14</v>
      </c>
      <c r="G22" s="2"/>
      <c r="H22" s="96">
        <v>21</v>
      </c>
      <c r="I22" s="91">
        <v>28</v>
      </c>
      <c r="J22" s="91">
        <v>25</v>
      </c>
      <c r="K22" s="91">
        <v>28</v>
      </c>
      <c r="L22" s="87">
        <f t="shared" si="0"/>
        <v>102</v>
      </c>
      <c r="M22" s="114">
        <v>14</v>
      </c>
      <c r="N22" s="116"/>
      <c r="O22" s="86"/>
      <c r="P22" s="55"/>
      <c r="Q22" s="87"/>
      <c r="R22" s="87"/>
      <c r="S22" s="87"/>
      <c r="T22" s="91"/>
      <c r="U22" s="116"/>
      <c r="V22" s="56"/>
      <c r="W22" s="87"/>
      <c r="X22" s="55"/>
      <c r="Y22" s="55"/>
      <c r="Z22" s="55"/>
      <c r="AA22" s="58"/>
    </row>
    <row r="23" spans="1:27" ht="15">
      <c r="A23" s="6">
        <v>15</v>
      </c>
      <c r="B23" s="150" t="s">
        <v>81</v>
      </c>
      <c r="C23" s="161" t="s">
        <v>59</v>
      </c>
      <c r="D23" s="114">
        <v>38113</v>
      </c>
      <c r="F23" s="114">
        <v>15</v>
      </c>
      <c r="G23" s="2"/>
      <c r="H23" s="96">
        <v>27</v>
      </c>
      <c r="I23" s="91">
        <v>26</v>
      </c>
      <c r="J23" s="91">
        <v>25</v>
      </c>
      <c r="K23" s="91">
        <v>23</v>
      </c>
      <c r="L23" s="87">
        <f t="shared" si="0"/>
        <v>101</v>
      </c>
      <c r="M23" s="114">
        <v>15</v>
      </c>
      <c r="N23" s="116"/>
      <c r="O23" s="86"/>
      <c r="P23" s="55"/>
      <c r="Q23" s="87"/>
      <c r="R23" s="87"/>
      <c r="S23" s="87"/>
      <c r="T23" s="91"/>
      <c r="U23" s="116"/>
      <c r="V23" s="56"/>
      <c r="W23" s="87"/>
      <c r="X23" s="55"/>
      <c r="Y23" s="55"/>
      <c r="Z23" s="55"/>
      <c r="AA23" s="58"/>
    </row>
    <row r="24" spans="1:27" ht="15">
      <c r="A24" s="6">
        <v>16</v>
      </c>
      <c r="B24" s="150" t="s">
        <v>82</v>
      </c>
      <c r="C24" s="161" t="s">
        <v>63</v>
      </c>
      <c r="D24" s="114">
        <v>35653</v>
      </c>
      <c r="F24" s="114">
        <v>17</v>
      </c>
      <c r="G24" s="2"/>
      <c r="H24" s="96">
        <v>25</v>
      </c>
      <c r="I24" s="91">
        <v>30</v>
      </c>
      <c r="J24" s="91">
        <v>25</v>
      </c>
      <c r="K24" s="91">
        <v>26</v>
      </c>
      <c r="L24" s="87">
        <f t="shared" si="0"/>
        <v>106</v>
      </c>
      <c r="M24" s="114">
        <v>17</v>
      </c>
      <c r="N24" s="116"/>
      <c r="O24" s="86"/>
      <c r="P24" s="55"/>
      <c r="Q24" s="87"/>
      <c r="R24" s="87"/>
      <c r="S24" s="87"/>
      <c r="T24" s="91"/>
      <c r="U24" s="116"/>
      <c r="V24" s="56"/>
      <c r="W24" s="87"/>
      <c r="X24" s="55"/>
      <c r="Y24" s="55"/>
      <c r="Z24" s="55"/>
      <c r="AA24" s="58"/>
    </row>
    <row r="25" spans="1:27" ht="15">
      <c r="A25" s="6">
        <v>17</v>
      </c>
      <c r="B25" s="150" t="s">
        <v>83</v>
      </c>
      <c r="C25" s="161" t="s">
        <v>80</v>
      </c>
      <c r="D25" s="114">
        <v>43797</v>
      </c>
      <c r="F25" s="114">
        <v>18</v>
      </c>
      <c r="G25" s="2"/>
      <c r="H25" s="96">
        <v>30</v>
      </c>
      <c r="I25" s="91">
        <v>25</v>
      </c>
      <c r="J25" s="91">
        <v>25</v>
      </c>
      <c r="K25" s="91">
        <v>23</v>
      </c>
      <c r="L25" s="87">
        <f t="shared" si="0"/>
        <v>103</v>
      </c>
      <c r="M25" s="114">
        <v>18</v>
      </c>
      <c r="N25" s="116"/>
      <c r="O25" s="86"/>
      <c r="P25" s="55"/>
      <c r="Q25" s="87"/>
      <c r="R25" s="87"/>
      <c r="S25" s="87"/>
      <c r="T25" s="91"/>
      <c r="U25" s="116"/>
      <c r="V25" s="56"/>
      <c r="W25" s="87"/>
      <c r="X25" s="55"/>
      <c r="Y25" s="55"/>
      <c r="Z25" s="55"/>
      <c r="AA25" s="58"/>
    </row>
    <row r="26" spans="1:27" ht="15">
      <c r="A26" s="6">
        <v>18</v>
      </c>
      <c r="B26" s="232" t="s">
        <v>84</v>
      </c>
      <c r="C26" s="161" t="s">
        <v>80</v>
      </c>
      <c r="D26" s="114">
        <v>9558</v>
      </c>
      <c r="F26" s="114">
        <v>19</v>
      </c>
      <c r="G26" s="2"/>
      <c r="H26" s="96">
        <v>26</v>
      </c>
      <c r="I26" s="91">
        <v>30</v>
      </c>
      <c r="J26" s="91">
        <v>25</v>
      </c>
      <c r="K26" s="91">
        <v>23</v>
      </c>
      <c r="L26" s="87">
        <f t="shared" si="0"/>
        <v>104</v>
      </c>
      <c r="M26" s="114">
        <v>19</v>
      </c>
      <c r="N26" s="116"/>
      <c r="O26" s="86"/>
      <c r="P26" s="55"/>
      <c r="Q26" s="87"/>
      <c r="R26" s="87"/>
      <c r="S26" s="87"/>
      <c r="T26" s="91"/>
      <c r="U26" s="116"/>
      <c r="V26" s="56"/>
      <c r="W26" s="87"/>
      <c r="X26" s="55"/>
      <c r="Y26" s="55"/>
      <c r="Z26" s="55"/>
      <c r="AA26" s="58"/>
    </row>
    <row r="27" spans="1:27" ht="15">
      <c r="A27" s="6">
        <v>19</v>
      </c>
      <c r="B27" s="150" t="s">
        <v>85</v>
      </c>
      <c r="C27" s="161" t="s">
        <v>65</v>
      </c>
      <c r="D27" s="114">
        <v>40264</v>
      </c>
      <c r="F27" s="114">
        <v>20</v>
      </c>
      <c r="G27" s="2"/>
      <c r="H27" s="96">
        <v>27</v>
      </c>
      <c r="I27" s="91">
        <v>25</v>
      </c>
      <c r="J27" s="91">
        <v>25</v>
      </c>
      <c r="K27" s="91">
        <v>28</v>
      </c>
      <c r="L27" s="87">
        <f t="shared" si="0"/>
        <v>105</v>
      </c>
      <c r="M27" s="114">
        <v>20</v>
      </c>
      <c r="N27" s="116"/>
      <c r="O27" s="86"/>
      <c r="P27" s="55"/>
      <c r="Q27" s="87"/>
      <c r="R27" s="87"/>
      <c r="S27" s="87"/>
      <c r="T27" s="91"/>
      <c r="U27" s="116"/>
      <c r="V27" s="56"/>
      <c r="W27" s="87"/>
      <c r="X27" s="55"/>
      <c r="Y27" s="55"/>
      <c r="Z27" s="55"/>
      <c r="AA27" s="58"/>
    </row>
    <row r="28" spans="1:27" ht="15">
      <c r="A28" s="6">
        <v>20</v>
      </c>
      <c r="B28" s="232" t="s">
        <v>86</v>
      </c>
      <c r="C28" s="161" t="s">
        <v>71</v>
      </c>
      <c r="D28" s="114">
        <v>33490</v>
      </c>
      <c r="F28" s="114">
        <v>20</v>
      </c>
      <c r="G28" s="2"/>
      <c r="H28" s="96">
        <v>34</v>
      </c>
      <c r="I28" s="91">
        <v>23</v>
      </c>
      <c r="J28" s="91">
        <v>25</v>
      </c>
      <c r="K28" s="91">
        <v>23</v>
      </c>
      <c r="L28" s="87">
        <f t="shared" si="0"/>
        <v>105</v>
      </c>
      <c r="M28" s="114">
        <v>20</v>
      </c>
      <c r="N28" s="116"/>
      <c r="O28" s="86"/>
      <c r="P28" s="55"/>
      <c r="Q28" s="87"/>
      <c r="R28" s="87"/>
      <c r="S28" s="87"/>
      <c r="T28" s="91"/>
      <c r="U28" s="116"/>
      <c r="V28" s="56"/>
      <c r="W28" s="87"/>
      <c r="X28" s="55"/>
      <c r="Y28" s="55"/>
      <c r="Z28" s="55"/>
      <c r="AA28" s="58"/>
    </row>
    <row r="29" spans="1:27" ht="15">
      <c r="A29" s="6">
        <v>21</v>
      </c>
      <c r="B29" s="150" t="s">
        <v>87</v>
      </c>
      <c r="C29" s="161" t="s">
        <v>75</v>
      </c>
      <c r="D29" s="114">
        <v>45515</v>
      </c>
      <c r="F29" s="114">
        <v>21</v>
      </c>
      <c r="G29" s="2"/>
      <c r="H29" s="96">
        <v>32</v>
      </c>
      <c r="I29" s="91">
        <v>27</v>
      </c>
      <c r="J29" s="91">
        <v>25</v>
      </c>
      <c r="K29" s="91">
        <v>25</v>
      </c>
      <c r="L29" s="87">
        <f t="shared" si="0"/>
        <v>109</v>
      </c>
      <c r="M29" s="114">
        <v>21</v>
      </c>
      <c r="N29" s="116"/>
      <c r="O29" s="86"/>
      <c r="P29" s="55"/>
      <c r="Q29" s="87"/>
      <c r="R29" s="87"/>
      <c r="S29" s="87"/>
      <c r="T29" s="91"/>
      <c r="U29" s="116"/>
      <c r="V29" s="56"/>
      <c r="W29" s="87"/>
      <c r="X29" s="55"/>
      <c r="Y29" s="55"/>
      <c r="Z29" s="55"/>
      <c r="AA29" s="58"/>
    </row>
    <row r="30" spans="1:27" ht="15">
      <c r="A30" s="6">
        <v>22</v>
      </c>
      <c r="B30" s="150" t="s">
        <v>127</v>
      </c>
      <c r="C30" s="161" t="s">
        <v>63</v>
      </c>
      <c r="D30" s="114">
        <v>17899</v>
      </c>
      <c r="F30" s="114">
        <v>21</v>
      </c>
      <c r="G30" s="2"/>
      <c r="H30" s="96">
        <v>31</v>
      </c>
      <c r="I30" s="91">
        <v>28</v>
      </c>
      <c r="J30" s="91">
        <v>25</v>
      </c>
      <c r="K30" s="91">
        <v>30</v>
      </c>
      <c r="L30" s="87">
        <f t="shared" si="0"/>
        <v>114</v>
      </c>
      <c r="M30" s="114">
        <v>21</v>
      </c>
      <c r="N30" s="116"/>
      <c r="O30" s="86"/>
      <c r="P30" s="55"/>
      <c r="Q30" s="87"/>
      <c r="R30" s="87"/>
      <c r="S30" s="87"/>
      <c r="T30" s="91"/>
      <c r="U30" s="116"/>
      <c r="V30" s="56"/>
      <c r="W30" s="87"/>
      <c r="X30" s="55"/>
      <c r="Y30" s="55"/>
      <c r="Z30" s="55"/>
      <c r="AA30" s="58"/>
    </row>
    <row r="31" spans="1:27" ht="15">
      <c r="A31" s="6">
        <v>23</v>
      </c>
      <c r="B31" s="150" t="s">
        <v>89</v>
      </c>
      <c r="C31" s="161" t="s">
        <v>71</v>
      </c>
      <c r="D31" s="114">
        <v>50463</v>
      </c>
      <c r="F31" s="114">
        <v>23</v>
      </c>
      <c r="G31" s="2"/>
      <c r="H31" s="96">
        <v>29</v>
      </c>
      <c r="I31" s="91">
        <v>29</v>
      </c>
      <c r="J31" s="91">
        <v>25</v>
      </c>
      <c r="K31" s="91">
        <v>25</v>
      </c>
      <c r="L31" s="87">
        <f t="shared" si="0"/>
        <v>108</v>
      </c>
      <c r="M31" s="114">
        <v>23</v>
      </c>
      <c r="N31" s="116"/>
      <c r="O31" s="86"/>
      <c r="P31" s="55"/>
      <c r="Q31" s="87"/>
      <c r="R31" s="87"/>
      <c r="S31" s="87"/>
      <c r="T31" s="91"/>
      <c r="U31" s="116"/>
      <c r="V31" s="56"/>
      <c r="W31" s="87"/>
      <c r="X31" s="55"/>
      <c r="Y31" s="55"/>
      <c r="Z31" s="55"/>
      <c r="AA31" s="58"/>
    </row>
    <row r="32" spans="1:27" ht="15">
      <c r="A32" s="6">
        <v>24</v>
      </c>
      <c r="B32" s="150" t="s">
        <v>90</v>
      </c>
      <c r="C32" s="161" t="s">
        <v>59</v>
      </c>
      <c r="D32" s="114">
        <v>66060</v>
      </c>
      <c r="F32" s="114">
        <v>23</v>
      </c>
      <c r="G32" s="2"/>
      <c r="H32" s="96">
        <v>34</v>
      </c>
      <c r="I32" s="91">
        <v>29</v>
      </c>
      <c r="J32" s="91">
        <v>25</v>
      </c>
      <c r="K32" s="91">
        <v>21</v>
      </c>
      <c r="L32" s="87">
        <f t="shared" si="0"/>
        <v>109</v>
      </c>
      <c r="M32" s="114">
        <v>23</v>
      </c>
      <c r="N32" s="116"/>
      <c r="O32" s="86"/>
      <c r="P32" s="55"/>
      <c r="Q32" s="87"/>
      <c r="R32" s="87"/>
      <c r="S32" s="87"/>
      <c r="T32" s="91"/>
      <c r="U32" s="116"/>
      <c r="V32" s="56"/>
      <c r="W32" s="87"/>
      <c r="X32" s="55"/>
      <c r="Y32" s="55"/>
      <c r="Z32" s="55"/>
      <c r="AA32" s="58"/>
    </row>
    <row r="33" spans="1:27" ht="15">
      <c r="A33" s="6">
        <v>25</v>
      </c>
      <c r="B33" s="150" t="s">
        <v>88</v>
      </c>
      <c r="C33" s="161" t="s">
        <v>71</v>
      </c>
      <c r="D33" s="114">
        <v>30185</v>
      </c>
      <c r="F33" s="114">
        <v>23</v>
      </c>
      <c r="G33" s="2"/>
      <c r="H33" s="96">
        <v>42</v>
      </c>
      <c r="I33" s="91">
        <v>25</v>
      </c>
      <c r="J33" s="91">
        <v>25</v>
      </c>
      <c r="K33" s="91">
        <v>22</v>
      </c>
      <c r="L33" s="87">
        <f t="shared" si="0"/>
        <v>114</v>
      </c>
      <c r="M33" s="114">
        <v>23</v>
      </c>
      <c r="N33" s="116"/>
      <c r="O33" s="86"/>
      <c r="P33" s="55"/>
      <c r="Q33" s="87"/>
      <c r="R33" s="87"/>
      <c r="S33" s="87"/>
      <c r="T33" s="91"/>
      <c r="U33" s="116"/>
      <c r="V33" s="56"/>
      <c r="W33" s="87"/>
      <c r="X33" s="55"/>
      <c r="Y33" s="55"/>
      <c r="Z33" s="55"/>
      <c r="AA33" s="58"/>
    </row>
    <row r="34" spans="1:27" ht="15">
      <c r="A34" s="6">
        <v>26</v>
      </c>
      <c r="B34" s="150" t="s">
        <v>128</v>
      </c>
      <c r="C34" s="161" t="s">
        <v>71</v>
      </c>
      <c r="D34" s="114">
        <v>61696</v>
      </c>
      <c r="F34" s="114">
        <v>23</v>
      </c>
      <c r="G34" s="2"/>
      <c r="H34" s="96">
        <v>26</v>
      </c>
      <c r="I34" s="91">
        <v>30</v>
      </c>
      <c r="J34" s="91">
        <v>25</v>
      </c>
      <c r="K34" s="91">
        <v>28</v>
      </c>
      <c r="L34" s="87">
        <f t="shared" si="0"/>
        <v>109</v>
      </c>
      <c r="M34" s="114">
        <v>23</v>
      </c>
      <c r="N34" s="116"/>
      <c r="O34" s="86"/>
      <c r="P34" s="55"/>
      <c r="Q34" s="87"/>
      <c r="R34" s="87"/>
      <c r="S34" s="87"/>
      <c r="T34" s="91"/>
      <c r="U34" s="116"/>
      <c r="V34" s="56"/>
      <c r="W34" s="87"/>
      <c r="X34" s="55"/>
      <c r="Y34" s="55"/>
      <c r="Z34" s="55"/>
      <c r="AA34" s="58"/>
    </row>
    <row r="35" spans="1:27" ht="15">
      <c r="A35" s="6">
        <v>27</v>
      </c>
      <c r="B35" s="150" t="s">
        <v>91</v>
      </c>
      <c r="C35" s="161" t="s">
        <v>61</v>
      </c>
      <c r="D35" s="114">
        <v>66154</v>
      </c>
      <c r="F35" s="114">
        <v>24</v>
      </c>
      <c r="G35" s="2"/>
      <c r="H35" s="162">
        <v>30</v>
      </c>
      <c r="I35" s="163">
        <v>27</v>
      </c>
      <c r="J35" s="91">
        <v>25</v>
      </c>
      <c r="K35" s="163">
        <v>32</v>
      </c>
      <c r="L35" s="164">
        <f t="shared" si="0"/>
        <v>114</v>
      </c>
      <c r="M35" s="114">
        <v>24</v>
      </c>
      <c r="N35" s="116"/>
      <c r="O35" s="86"/>
      <c r="P35" s="55"/>
      <c r="Q35" s="87"/>
      <c r="R35" s="87"/>
      <c r="S35" s="87"/>
      <c r="T35" s="91"/>
      <c r="U35" s="116"/>
      <c r="V35" s="56"/>
      <c r="W35" s="87"/>
      <c r="X35" s="55"/>
      <c r="Y35" s="55"/>
      <c r="Z35" s="55"/>
      <c r="AA35" s="58"/>
    </row>
    <row r="36" spans="1:27" ht="15">
      <c r="A36" s="6">
        <v>28</v>
      </c>
      <c r="B36" s="150" t="s">
        <v>131</v>
      </c>
      <c r="C36" s="98" t="s">
        <v>80</v>
      </c>
      <c r="D36" s="22">
        <v>4908</v>
      </c>
      <c r="F36" s="114">
        <v>25</v>
      </c>
      <c r="G36" s="2"/>
      <c r="H36" s="96">
        <v>33</v>
      </c>
      <c r="I36" s="91">
        <v>33</v>
      </c>
      <c r="J36" s="91">
        <v>25</v>
      </c>
      <c r="K36" s="91">
        <v>24</v>
      </c>
      <c r="L36" s="95">
        <f>SUM(H36:K36)</f>
        <v>115</v>
      </c>
      <c r="M36" s="114">
        <v>25</v>
      </c>
      <c r="N36" s="116"/>
      <c r="O36" s="86"/>
      <c r="P36" s="55"/>
      <c r="Q36" s="87"/>
      <c r="R36" s="87"/>
      <c r="S36" s="87"/>
      <c r="T36" s="91"/>
      <c r="U36" s="116"/>
      <c r="V36" s="56"/>
      <c r="W36" s="87"/>
      <c r="X36" s="55"/>
      <c r="Y36" s="55"/>
      <c r="Z36" s="55"/>
      <c r="AA36" s="58"/>
    </row>
    <row r="37" spans="1:27" ht="15">
      <c r="A37" s="6">
        <v>29</v>
      </c>
      <c r="B37" s="150" t="s">
        <v>92</v>
      </c>
      <c r="C37" s="98" t="s">
        <v>61</v>
      </c>
      <c r="D37" s="22">
        <v>35311</v>
      </c>
      <c r="F37" s="114">
        <v>28</v>
      </c>
      <c r="G37" s="2"/>
      <c r="H37" s="162">
        <v>29</v>
      </c>
      <c r="I37" s="163">
        <v>36</v>
      </c>
      <c r="J37" s="91">
        <v>25</v>
      </c>
      <c r="K37" s="163">
        <v>25</v>
      </c>
      <c r="L37" s="164">
        <f t="shared" si="0"/>
        <v>115</v>
      </c>
      <c r="M37" s="114">
        <v>28</v>
      </c>
      <c r="N37" s="116"/>
      <c r="O37" s="86"/>
      <c r="P37" s="55"/>
      <c r="Q37" s="87"/>
      <c r="R37" s="87"/>
      <c r="S37" s="87"/>
      <c r="T37" s="91"/>
      <c r="U37" s="116"/>
      <c r="V37" s="56"/>
      <c r="W37" s="87"/>
      <c r="X37" s="55"/>
      <c r="Y37" s="55"/>
      <c r="Z37" s="55"/>
      <c r="AA37" s="58"/>
    </row>
    <row r="38" spans="1:27" ht="15">
      <c r="A38" s="6">
        <v>30</v>
      </c>
      <c r="B38" s="150" t="s">
        <v>129</v>
      </c>
      <c r="C38" s="98" t="s">
        <v>61</v>
      </c>
      <c r="D38" s="22">
        <v>5345</v>
      </c>
      <c r="F38" s="114">
        <v>28</v>
      </c>
      <c r="G38" s="2"/>
      <c r="H38" s="96">
        <v>31</v>
      </c>
      <c r="I38" s="91">
        <v>32</v>
      </c>
      <c r="J38" s="91">
        <v>25</v>
      </c>
      <c r="K38" s="91">
        <v>30</v>
      </c>
      <c r="L38" s="95">
        <f t="shared" si="0"/>
        <v>118</v>
      </c>
      <c r="M38" s="114">
        <v>28</v>
      </c>
      <c r="N38" s="116"/>
      <c r="O38" s="86"/>
      <c r="P38" s="55"/>
      <c r="Q38" s="87"/>
      <c r="R38" s="87"/>
      <c r="S38" s="87"/>
      <c r="T38" s="91"/>
      <c r="U38" s="116"/>
      <c r="V38" s="56"/>
      <c r="W38" s="87"/>
      <c r="X38" s="55"/>
      <c r="Y38" s="55"/>
      <c r="Z38" s="55"/>
      <c r="AA38" s="58"/>
    </row>
    <row r="39" spans="1:27" ht="15">
      <c r="A39" s="6">
        <v>31</v>
      </c>
      <c r="B39" s="150" t="s">
        <v>130</v>
      </c>
      <c r="C39" s="98" t="s">
        <v>65</v>
      </c>
      <c r="D39" s="22">
        <v>63137</v>
      </c>
      <c r="F39" s="114">
        <v>28</v>
      </c>
      <c r="G39" s="2"/>
      <c r="H39" s="96">
        <v>27</v>
      </c>
      <c r="I39" s="91">
        <v>33</v>
      </c>
      <c r="J39" s="91">
        <v>25</v>
      </c>
      <c r="K39" s="91">
        <v>27</v>
      </c>
      <c r="L39" s="95">
        <f t="shared" si="0"/>
        <v>112</v>
      </c>
      <c r="M39" s="114">
        <v>28</v>
      </c>
      <c r="N39" s="116"/>
      <c r="O39" s="86"/>
      <c r="P39" s="55"/>
      <c r="Q39" s="87"/>
      <c r="R39" s="87"/>
      <c r="S39" s="87"/>
      <c r="T39" s="91"/>
      <c r="U39" s="116"/>
      <c r="V39" s="56"/>
      <c r="W39" s="87"/>
      <c r="X39" s="55"/>
      <c r="Y39" s="55"/>
      <c r="Z39" s="55"/>
      <c r="AA39" s="58"/>
    </row>
    <row r="40" spans="1:27" ht="15">
      <c r="A40" s="6">
        <v>32</v>
      </c>
      <c r="B40" s="150" t="s">
        <v>132</v>
      </c>
      <c r="C40" s="98" t="s">
        <v>59</v>
      </c>
      <c r="D40" s="22">
        <v>36192</v>
      </c>
      <c r="F40" s="114">
        <v>29</v>
      </c>
      <c r="G40" s="2"/>
      <c r="H40" s="96">
        <v>24</v>
      </c>
      <c r="I40" s="91">
        <v>33</v>
      </c>
      <c r="J40" s="91">
        <v>25</v>
      </c>
      <c r="K40" s="91">
        <v>32</v>
      </c>
      <c r="L40" s="95">
        <f t="shared" si="0"/>
        <v>114</v>
      </c>
      <c r="M40" s="114">
        <v>29</v>
      </c>
      <c r="N40" s="116"/>
      <c r="O40" s="86"/>
      <c r="P40" s="55"/>
      <c r="Q40" s="87"/>
      <c r="R40" s="87"/>
      <c r="S40" s="87"/>
      <c r="T40" s="91"/>
      <c r="U40" s="116"/>
      <c r="V40" s="56"/>
      <c r="W40" s="87"/>
      <c r="X40" s="55"/>
      <c r="Y40" s="55"/>
      <c r="Z40" s="55"/>
      <c r="AA40" s="58"/>
    </row>
    <row r="41" spans="1:27" ht="15">
      <c r="A41" s="6">
        <v>33</v>
      </c>
      <c r="B41" s="150" t="s">
        <v>133</v>
      </c>
      <c r="C41" s="98" t="s">
        <v>59</v>
      </c>
      <c r="D41" s="22">
        <v>61373</v>
      </c>
      <c r="F41" s="114">
        <v>30</v>
      </c>
      <c r="G41" s="2"/>
      <c r="H41" s="96">
        <v>29</v>
      </c>
      <c r="I41" s="91">
        <v>31</v>
      </c>
      <c r="J41" s="91">
        <v>25</v>
      </c>
      <c r="K41" s="91">
        <v>29</v>
      </c>
      <c r="L41" s="95">
        <f aca="true" t="shared" si="1" ref="L41:L58">SUM(H41:K41)</f>
        <v>114</v>
      </c>
      <c r="M41" s="114">
        <v>30</v>
      </c>
      <c r="N41" s="116"/>
      <c r="O41" s="86"/>
      <c r="P41" s="55"/>
      <c r="Q41" s="87"/>
      <c r="R41" s="87"/>
      <c r="S41" s="87"/>
      <c r="T41" s="91"/>
      <c r="U41" s="116"/>
      <c r="V41" s="56"/>
      <c r="W41" s="87"/>
      <c r="X41" s="55"/>
      <c r="Y41" s="55"/>
      <c r="Z41" s="55"/>
      <c r="AA41" s="58"/>
    </row>
    <row r="42" spans="1:27" ht="15">
      <c r="A42" s="6">
        <v>34</v>
      </c>
      <c r="B42" s="150" t="s">
        <v>134</v>
      </c>
      <c r="C42" s="98" t="s">
        <v>61</v>
      </c>
      <c r="D42" s="22">
        <v>61938</v>
      </c>
      <c r="F42" s="114">
        <v>32</v>
      </c>
      <c r="G42" s="2"/>
      <c r="H42" s="96">
        <v>30</v>
      </c>
      <c r="I42" s="91">
        <v>27</v>
      </c>
      <c r="J42" s="91">
        <v>25</v>
      </c>
      <c r="K42" s="91">
        <v>39</v>
      </c>
      <c r="L42" s="95">
        <f t="shared" si="1"/>
        <v>121</v>
      </c>
      <c r="M42" s="114">
        <v>32</v>
      </c>
      <c r="N42" s="116"/>
      <c r="O42" s="86"/>
      <c r="P42" s="55"/>
      <c r="Q42" s="87"/>
      <c r="R42" s="87"/>
      <c r="S42" s="87"/>
      <c r="T42" s="91"/>
      <c r="U42" s="116"/>
      <c r="V42" s="56"/>
      <c r="W42" s="87"/>
      <c r="X42" s="55"/>
      <c r="Y42" s="55"/>
      <c r="Z42" s="55"/>
      <c r="AA42" s="58"/>
    </row>
    <row r="43" spans="1:27" ht="15">
      <c r="A43" s="6">
        <v>35</v>
      </c>
      <c r="B43" s="232" t="s">
        <v>93</v>
      </c>
      <c r="C43" s="98" t="s">
        <v>61</v>
      </c>
      <c r="D43" s="22">
        <v>38362</v>
      </c>
      <c r="F43" s="114">
        <v>34</v>
      </c>
      <c r="G43" s="2"/>
      <c r="H43" s="96">
        <v>36</v>
      </c>
      <c r="I43" s="91">
        <v>26</v>
      </c>
      <c r="J43" s="91">
        <v>25</v>
      </c>
      <c r="K43" s="91">
        <v>31</v>
      </c>
      <c r="L43" s="95">
        <f t="shared" si="1"/>
        <v>118</v>
      </c>
      <c r="M43" s="114">
        <v>34</v>
      </c>
      <c r="N43" s="116"/>
      <c r="O43" s="86"/>
      <c r="P43" s="55"/>
      <c r="Q43" s="87"/>
      <c r="R43" s="87"/>
      <c r="S43" s="87"/>
      <c r="T43" s="91"/>
      <c r="U43" s="116"/>
      <c r="V43" s="56"/>
      <c r="W43" s="87"/>
      <c r="X43" s="55"/>
      <c r="Y43" s="55"/>
      <c r="Z43" s="55"/>
      <c r="AA43" s="58"/>
    </row>
    <row r="44" spans="1:27" ht="15">
      <c r="A44" s="6">
        <v>36</v>
      </c>
      <c r="B44" s="150" t="s">
        <v>94</v>
      </c>
      <c r="C44" s="98" t="s">
        <v>80</v>
      </c>
      <c r="D44" s="22">
        <v>43814</v>
      </c>
      <c r="F44" s="114">
        <v>35</v>
      </c>
      <c r="G44" s="2"/>
      <c r="H44" s="96">
        <v>31</v>
      </c>
      <c r="I44" s="91">
        <v>26</v>
      </c>
      <c r="J44" s="91">
        <v>25</v>
      </c>
      <c r="K44" s="91">
        <v>39</v>
      </c>
      <c r="L44" s="95">
        <f t="shared" si="1"/>
        <v>121</v>
      </c>
      <c r="M44" s="114">
        <v>35</v>
      </c>
      <c r="N44" s="116"/>
      <c r="O44" s="86"/>
      <c r="P44" s="55"/>
      <c r="Q44" s="87"/>
      <c r="R44" s="87"/>
      <c r="S44" s="87"/>
      <c r="T44" s="91"/>
      <c r="U44" s="116"/>
      <c r="V44" s="56"/>
      <c r="W44" s="87"/>
      <c r="X44" s="55"/>
      <c r="Y44" s="55"/>
      <c r="Z44" s="55"/>
      <c r="AA44" s="58"/>
    </row>
    <row r="45" spans="1:27" ht="15">
      <c r="A45" s="6">
        <v>37</v>
      </c>
      <c r="B45" s="150" t="s">
        <v>95</v>
      </c>
      <c r="C45" s="98" t="s">
        <v>61</v>
      </c>
      <c r="D45" s="22">
        <v>25581</v>
      </c>
      <c r="F45" s="114">
        <v>37</v>
      </c>
      <c r="G45" s="2"/>
      <c r="H45" s="96">
        <v>35</v>
      </c>
      <c r="I45" s="91">
        <v>32</v>
      </c>
      <c r="J45" s="91">
        <v>25</v>
      </c>
      <c r="K45" s="91">
        <v>30</v>
      </c>
      <c r="L45" s="95">
        <f t="shared" si="1"/>
        <v>122</v>
      </c>
      <c r="M45" s="114">
        <v>37</v>
      </c>
      <c r="N45" s="116"/>
      <c r="O45" s="86"/>
      <c r="P45" s="55"/>
      <c r="Q45" s="87"/>
      <c r="R45" s="87"/>
      <c r="S45" s="87"/>
      <c r="T45" s="91"/>
      <c r="U45" s="116"/>
      <c r="V45" s="56"/>
      <c r="W45" s="87"/>
      <c r="X45" s="55"/>
      <c r="Y45" s="55"/>
      <c r="Z45" s="55"/>
      <c r="AA45" s="58"/>
    </row>
    <row r="46" spans="1:27" ht="15">
      <c r="A46" s="6">
        <v>38</v>
      </c>
      <c r="B46" s="150" t="s">
        <v>96</v>
      </c>
      <c r="C46" s="98" t="s">
        <v>97</v>
      </c>
      <c r="D46" s="22">
        <v>33491</v>
      </c>
      <c r="F46" s="114">
        <v>37</v>
      </c>
      <c r="G46" s="2"/>
      <c r="H46" s="96">
        <v>35</v>
      </c>
      <c r="I46" s="91">
        <v>28</v>
      </c>
      <c r="J46" s="91">
        <v>25</v>
      </c>
      <c r="K46" s="91">
        <v>28</v>
      </c>
      <c r="L46" s="95">
        <f t="shared" si="1"/>
        <v>116</v>
      </c>
      <c r="M46" s="114">
        <v>37</v>
      </c>
      <c r="N46" s="116"/>
      <c r="O46" s="86"/>
      <c r="P46" s="55"/>
      <c r="Q46" s="87"/>
      <c r="R46" s="87"/>
      <c r="S46" s="87"/>
      <c r="T46" s="91"/>
      <c r="U46" s="116"/>
      <c r="V46" s="56"/>
      <c r="W46" s="87"/>
      <c r="X46" s="55"/>
      <c r="Y46" s="55"/>
      <c r="Z46" s="55"/>
      <c r="AA46" s="58"/>
    </row>
    <row r="47" spans="1:27" ht="15">
      <c r="A47" s="6">
        <v>39</v>
      </c>
      <c r="B47" s="150" t="s">
        <v>98</v>
      </c>
      <c r="C47" s="98" t="s">
        <v>56</v>
      </c>
      <c r="D47" s="22">
        <v>49087</v>
      </c>
      <c r="F47" s="114">
        <v>37</v>
      </c>
      <c r="G47" s="2"/>
      <c r="H47" s="96">
        <v>37</v>
      </c>
      <c r="I47" s="91">
        <v>25</v>
      </c>
      <c r="J47" s="91">
        <v>25</v>
      </c>
      <c r="K47" s="91">
        <v>33</v>
      </c>
      <c r="L47" s="95">
        <f t="shared" si="1"/>
        <v>120</v>
      </c>
      <c r="M47" s="114">
        <v>37</v>
      </c>
      <c r="N47" s="116"/>
      <c r="O47" s="86"/>
      <c r="P47" s="55"/>
      <c r="Q47" s="87"/>
      <c r="R47" s="87"/>
      <c r="S47" s="87"/>
      <c r="T47" s="91"/>
      <c r="U47" s="116"/>
      <c r="V47" s="56"/>
      <c r="W47" s="87"/>
      <c r="X47" s="55"/>
      <c r="Y47" s="55"/>
      <c r="Z47" s="55"/>
      <c r="AA47" s="58"/>
    </row>
    <row r="48" spans="1:27" ht="15">
      <c r="A48" s="6">
        <v>40</v>
      </c>
      <c r="B48" s="150" t="s">
        <v>135</v>
      </c>
      <c r="C48" s="98" t="s">
        <v>61</v>
      </c>
      <c r="D48" s="22">
        <v>65912</v>
      </c>
      <c r="F48" s="114">
        <v>40</v>
      </c>
      <c r="G48" s="2"/>
      <c r="H48" s="96">
        <v>32</v>
      </c>
      <c r="I48" s="91">
        <v>35</v>
      </c>
      <c r="J48" s="91">
        <v>25</v>
      </c>
      <c r="K48" s="91">
        <v>32</v>
      </c>
      <c r="L48" s="95">
        <f t="shared" si="1"/>
        <v>124</v>
      </c>
      <c r="M48" s="114">
        <v>40</v>
      </c>
      <c r="N48" s="116"/>
      <c r="O48" s="86"/>
      <c r="P48" s="55"/>
      <c r="Q48" s="87"/>
      <c r="R48" s="87"/>
      <c r="S48" s="87"/>
      <c r="T48" s="91"/>
      <c r="U48" s="116"/>
      <c r="V48" s="56"/>
      <c r="W48" s="87"/>
      <c r="X48" s="55"/>
      <c r="Y48" s="55"/>
      <c r="Z48" s="55"/>
      <c r="AA48" s="58"/>
    </row>
    <row r="49" spans="1:27" ht="15">
      <c r="A49" s="6">
        <v>41</v>
      </c>
      <c r="B49" s="150" t="s">
        <v>136</v>
      </c>
      <c r="C49" s="98" t="s">
        <v>80</v>
      </c>
      <c r="D49" s="22">
        <v>4565</v>
      </c>
      <c r="F49" s="114">
        <v>41</v>
      </c>
      <c r="G49" s="2"/>
      <c r="H49" s="96">
        <v>38</v>
      </c>
      <c r="I49" s="91">
        <v>29</v>
      </c>
      <c r="J49" s="91">
        <v>25</v>
      </c>
      <c r="K49" s="91">
        <v>29</v>
      </c>
      <c r="L49" s="95">
        <f t="shared" si="1"/>
        <v>121</v>
      </c>
      <c r="M49" s="114">
        <v>41</v>
      </c>
      <c r="N49" s="116"/>
      <c r="O49" s="86"/>
      <c r="P49" s="55"/>
      <c r="Q49" s="87"/>
      <c r="R49" s="87"/>
      <c r="S49" s="87"/>
      <c r="T49" s="91"/>
      <c r="U49" s="116"/>
      <c r="V49" s="56"/>
      <c r="W49" s="87"/>
      <c r="X49" s="55"/>
      <c r="Y49" s="55"/>
      <c r="Z49" s="55"/>
      <c r="AA49" s="58"/>
    </row>
    <row r="50" spans="1:27" ht="15">
      <c r="A50" s="6">
        <v>42</v>
      </c>
      <c r="B50" s="150" t="s">
        <v>137</v>
      </c>
      <c r="C50" s="98" t="s">
        <v>65</v>
      </c>
      <c r="D50" s="22">
        <v>5263</v>
      </c>
      <c r="F50" s="114">
        <v>43</v>
      </c>
      <c r="G50" s="2"/>
      <c r="H50" s="96">
        <v>32</v>
      </c>
      <c r="I50" s="91">
        <v>35</v>
      </c>
      <c r="J50" s="91">
        <v>25</v>
      </c>
      <c r="K50" s="91">
        <v>35</v>
      </c>
      <c r="L50" s="95">
        <f t="shared" si="1"/>
        <v>127</v>
      </c>
      <c r="M50" s="114">
        <v>43</v>
      </c>
      <c r="N50" s="116"/>
      <c r="O50" s="86"/>
      <c r="P50" s="55"/>
      <c r="Q50" s="87"/>
      <c r="R50" s="87"/>
      <c r="S50" s="87"/>
      <c r="T50" s="91"/>
      <c r="U50" s="116"/>
      <c r="V50" s="56"/>
      <c r="W50" s="87"/>
      <c r="X50" s="55"/>
      <c r="Y50" s="55"/>
      <c r="Z50" s="55"/>
      <c r="AA50" s="58"/>
    </row>
    <row r="51" spans="1:27" ht="15">
      <c r="A51" s="6">
        <v>43</v>
      </c>
      <c r="B51" s="150" t="s">
        <v>138</v>
      </c>
      <c r="C51" s="98" t="s">
        <v>59</v>
      </c>
      <c r="D51" s="22">
        <v>4967</v>
      </c>
      <c r="F51" s="114">
        <v>59</v>
      </c>
      <c r="G51" s="2"/>
      <c r="H51" s="96">
        <v>52</v>
      </c>
      <c r="I51" s="91">
        <v>33</v>
      </c>
      <c r="J51" s="91">
        <v>25</v>
      </c>
      <c r="K51" s="91">
        <v>29</v>
      </c>
      <c r="L51" s="95">
        <f t="shared" si="1"/>
        <v>139</v>
      </c>
      <c r="M51" s="114">
        <v>59</v>
      </c>
      <c r="N51" s="116"/>
      <c r="O51" s="86"/>
      <c r="P51" s="55"/>
      <c r="Q51" s="87"/>
      <c r="R51" s="87"/>
      <c r="S51" s="87"/>
      <c r="T51" s="91"/>
      <c r="U51" s="116"/>
      <c r="V51" s="56"/>
      <c r="W51" s="87"/>
      <c r="X51" s="55"/>
      <c r="Y51" s="55"/>
      <c r="Z51" s="55"/>
      <c r="AA51" s="58"/>
    </row>
    <row r="52" spans="1:27" ht="15">
      <c r="A52" s="6">
        <v>44</v>
      </c>
      <c r="B52" s="150" t="s">
        <v>100</v>
      </c>
      <c r="C52" s="98" t="s">
        <v>59</v>
      </c>
      <c r="D52" s="98">
        <v>23321</v>
      </c>
      <c r="F52" s="114">
        <v>414</v>
      </c>
      <c r="G52" s="2"/>
      <c r="H52" s="96">
        <v>126</v>
      </c>
      <c r="I52" s="91">
        <v>126</v>
      </c>
      <c r="J52" s="91">
        <v>25</v>
      </c>
      <c r="K52" s="91">
        <v>126</v>
      </c>
      <c r="L52" s="95">
        <f t="shared" si="1"/>
        <v>403</v>
      </c>
      <c r="M52" s="114">
        <v>414</v>
      </c>
      <c r="N52" s="116"/>
      <c r="O52" s="86"/>
      <c r="P52" s="55"/>
      <c r="Q52" s="87"/>
      <c r="R52" s="87"/>
      <c r="S52" s="87"/>
      <c r="T52" s="91"/>
      <c r="U52" s="116"/>
      <c r="V52" s="56"/>
      <c r="W52" s="87"/>
      <c r="X52" s="55"/>
      <c r="Y52" s="55"/>
      <c r="Z52" s="55"/>
      <c r="AA52" s="58"/>
    </row>
    <row r="53" spans="1:27" ht="15">
      <c r="A53" s="6">
        <v>44</v>
      </c>
      <c r="B53" s="150" t="s">
        <v>101</v>
      </c>
      <c r="C53" s="98" t="s">
        <v>75</v>
      </c>
      <c r="D53" s="22">
        <v>45764</v>
      </c>
      <c r="F53" s="114">
        <v>414</v>
      </c>
      <c r="G53" s="2"/>
      <c r="H53" s="96">
        <v>126</v>
      </c>
      <c r="I53" s="91">
        <v>126</v>
      </c>
      <c r="J53" s="91">
        <v>25</v>
      </c>
      <c r="K53" s="91">
        <v>126</v>
      </c>
      <c r="L53" s="95">
        <f t="shared" si="1"/>
        <v>403</v>
      </c>
      <c r="M53" s="114">
        <v>414</v>
      </c>
      <c r="N53" s="116"/>
      <c r="O53" s="86"/>
      <c r="P53" s="55"/>
      <c r="Q53" s="87"/>
      <c r="R53" s="87"/>
      <c r="S53" s="87"/>
      <c r="T53" s="91"/>
      <c r="U53" s="116"/>
      <c r="V53" s="56"/>
      <c r="W53" s="87"/>
      <c r="X53" s="55"/>
      <c r="Y53" s="55"/>
      <c r="Z53" s="55"/>
      <c r="AA53" s="58"/>
    </row>
    <row r="54" spans="1:27" ht="15">
      <c r="A54" s="6">
        <v>44</v>
      </c>
      <c r="B54" s="150" t="s">
        <v>102</v>
      </c>
      <c r="C54" s="98" t="s">
        <v>63</v>
      </c>
      <c r="D54" s="22">
        <v>23268</v>
      </c>
      <c r="F54" s="114">
        <v>414</v>
      </c>
      <c r="G54" s="2"/>
      <c r="H54" s="96">
        <v>126</v>
      </c>
      <c r="I54" s="91">
        <v>126</v>
      </c>
      <c r="J54" s="91">
        <v>25</v>
      </c>
      <c r="K54" s="91">
        <v>126</v>
      </c>
      <c r="L54" s="95">
        <f t="shared" si="1"/>
        <v>403</v>
      </c>
      <c r="M54" s="114">
        <v>414</v>
      </c>
      <c r="N54" s="116"/>
      <c r="O54" s="86"/>
      <c r="P54" s="55"/>
      <c r="Q54" s="87"/>
      <c r="R54" s="87"/>
      <c r="S54" s="87"/>
      <c r="T54" s="91"/>
      <c r="U54" s="116"/>
      <c r="V54" s="56"/>
      <c r="W54" s="87"/>
      <c r="X54" s="55"/>
      <c r="Y54" s="55"/>
      <c r="Z54" s="55"/>
      <c r="AA54" s="58"/>
    </row>
    <row r="55" spans="1:27" ht="15">
      <c r="A55" s="6">
        <v>44</v>
      </c>
      <c r="B55" s="150" t="s">
        <v>139</v>
      </c>
      <c r="C55" s="98" t="s">
        <v>65</v>
      </c>
      <c r="D55" s="91">
        <v>20044</v>
      </c>
      <c r="F55" s="114">
        <v>414</v>
      </c>
      <c r="G55" s="2"/>
      <c r="H55" s="96">
        <v>126</v>
      </c>
      <c r="I55" s="91">
        <v>126</v>
      </c>
      <c r="J55" s="91">
        <v>25</v>
      </c>
      <c r="K55" s="91">
        <v>126</v>
      </c>
      <c r="L55" s="95">
        <f t="shared" si="1"/>
        <v>403</v>
      </c>
      <c r="M55" s="114">
        <v>414</v>
      </c>
      <c r="N55" s="116"/>
      <c r="O55" s="86"/>
      <c r="P55" s="55"/>
      <c r="Q55" s="87"/>
      <c r="R55" s="87"/>
      <c r="S55" s="87"/>
      <c r="T55" s="91"/>
      <c r="U55" s="116"/>
      <c r="V55" s="56"/>
      <c r="W55" s="87"/>
      <c r="X55" s="55"/>
      <c r="Y55" s="55"/>
      <c r="Z55" s="55"/>
      <c r="AA55" s="58"/>
    </row>
    <row r="56" spans="1:27" ht="15">
      <c r="A56" s="6">
        <v>44</v>
      </c>
      <c r="B56" s="150" t="s">
        <v>140</v>
      </c>
      <c r="C56" s="98" t="s">
        <v>97</v>
      </c>
      <c r="D56" s="22">
        <v>33488</v>
      </c>
      <c r="F56" s="114">
        <v>414</v>
      </c>
      <c r="G56" s="2"/>
      <c r="H56" s="96">
        <v>126</v>
      </c>
      <c r="I56" s="91">
        <v>126</v>
      </c>
      <c r="J56" s="91">
        <v>25</v>
      </c>
      <c r="K56" s="91">
        <v>126</v>
      </c>
      <c r="L56" s="95">
        <f t="shared" si="1"/>
        <v>403</v>
      </c>
      <c r="M56" s="114">
        <v>414</v>
      </c>
      <c r="N56" s="116"/>
      <c r="O56" s="86"/>
      <c r="P56" s="55"/>
      <c r="Q56" s="87"/>
      <c r="R56" s="87"/>
      <c r="S56" s="87"/>
      <c r="T56" s="91"/>
      <c r="U56" s="116"/>
      <c r="V56" s="56"/>
      <c r="W56" s="87"/>
      <c r="X56" s="55"/>
      <c r="Y56" s="55"/>
      <c r="Z56" s="55"/>
      <c r="AA56" s="58"/>
    </row>
    <row r="57" spans="1:27" ht="15">
      <c r="A57" s="6">
        <v>44</v>
      </c>
      <c r="B57" s="150" t="s">
        <v>141</v>
      </c>
      <c r="C57" s="98" t="s">
        <v>63</v>
      </c>
      <c r="D57" s="22">
        <v>5346</v>
      </c>
      <c r="F57" s="114">
        <v>414</v>
      </c>
      <c r="G57" s="2"/>
      <c r="H57" s="96">
        <v>126</v>
      </c>
      <c r="I57" s="91">
        <v>126</v>
      </c>
      <c r="J57" s="91">
        <v>25</v>
      </c>
      <c r="K57" s="91">
        <v>126</v>
      </c>
      <c r="L57" s="95">
        <f t="shared" si="1"/>
        <v>403</v>
      </c>
      <c r="M57" s="114">
        <v>414</v>
      </c>
      <c r="N57" s="116"/>
      <c r="O57" s="86"/>
      <c r="P57" s="55"/>
      <c r="Q57" s="87"/>
      <c r="R57" s="87"/>
      <c r="S57" s="87"/>
      <c r="T57" s="91"/>
      <c r="U57" s="116"/>
      <c r="V57" s="56"/>
      <c r="W57" s="87"/>
      <c r="X57" s="55"/>
      <c r="Y57" s="55"/>
      <c r="Z57" s="55"/>
      <c r="AA57" s="58"/>
    </row>
    <row r="58" spans="1:27" ht="15">
      <c r="A58" s="6">
        <v>44</v>
      </c>
      <c r="B58" s="232" t="s">
        <v>142</v>
      </c>
      <c r="C58" s="98" t="s">
        <v>71</v>
      </c>
      <c r="D58" s="22">
        <v>6538</v>
      </c>
      <c r="F58" s="114">
        <v>414</v>
      </c>
      <c r="G58" s="2"/>
      <c r="H58" s="96">
        <v>126</v>
      </c>
      <c r="I58" s="91">
        <v>126</v>
      </c>
      <c r="J58" s="91">
        <v>25</v>
      </c>
      <c r="K58" s="91">
        <v>126</v>
      </c>
      <c r="L58" s="95">
        <f t="shared" si="1"/>
        <v>403</v>
      </c>
      <c r="M58" s="114">
        <v>414</v>
      </c>
      <c r="N58" s="116"/>
      <c r="O58" s="86"/>
      <c r="P58" s="55"/>
      <c r="Q58" s="87"/>
      <c r="R58" s="87"/>
      <c r="S58" s="87"/>
      <c r="T58" s="91"/>
      <c r="U58" s="116"/>
      <c r="V58" s="56"/>
      <c r="W58" s="87"/>
      <c r="X58" s="55"/>
      <c r="Y58" s="55"/>
      <c r="Z58" s="55"/>
      <c r="AA58" s="58"/>
    </row>
    <row r="59" spans="1:27" ht="15">
      <c r="A59" s="6"/>
      <c r="B59" s="119"/>
      <c r="C59" s="7"/>
      <c r="D59" s="8"/>
      <c r="F59" s="46"/>
      <c r="G59" s="2"/>
      <c r="H59" s="92"/>
      <c r="I59" s="87"/>
      <c r="J59" s="93"/>
      <c r="K59" s="55"/>
      <c r="L59" s="87"/>
      <c r="M59" s="22"/>
      <c r="N59" s="116"/>
      <c r="O59" s="86"/>
      <c r="P59" s="55"/>
      <c r="Q59" s="87"/>
      <c r="R59" s="87"/>
      <c r="S59" s="87"/>
      <c r="T59" s="91"/>
      <c r="U59" s="116"/>
      <c r="V59" s="56"/>
      <c r="W59" s="87"/>
      <c r="X59" s="55"/>
      <c r="Y59" s="55"/>
      <c r="Z59" s="55"/>
      <c r="AA59" s="58"/>
    </row>
    <row r="60" spans="1:27" ht="15" customHeight="1" thickBot="1">
      <c r="A60" s="9"/>
      <c r="B60" s="120"/>
      <c r="C60" s="11"/>
      <c r="D60" s="23"/>
      <c r="F60" s="47"/>
      <c r="G60" s="2"/>
      <c r="H60" s="101"/>
      <c r="I60" s="102"/>
      <c r="J60" s="102"/>
      <c r="K60" s="102"/>
      <c r="L60" s="103"/>
      <c r="M60" s="57"/>
      <c r="N60" s="116"/>
      <c r="O60" s="105"/>
      <c r="P60" s="106"/>
      <c r="Q60" s="106"/>
      <c r="R60" s="106"/>
      <c r="S60" s="109"/>
      <c r="T60" s="108"/>
      <c r="U60" s="117"/>
      <c r="V60" s="110"/>
      <c r="W60" s="111"/>
      <c r="X60" s="111"/>
      <c r="Y60" s="111"/>
      <c r="Z60" s="112"/>
      <c r="AA60" s="108"/>
    </row>
    <row r="61" spans="15:27" ht="27" customHeight="1">
      <c r="O61" s="24"/>
      <c r="P61" s="24"/>
      <c r="Q61" s="24"/>
      <c r="R61" s="24"/>
      <c r="S61" s="24"/>
      <c r="T61" s="24"/>
      <c r="V61" s="24"/>
      <c r="W61" s="24"/>
      <c r="X61" s="24"/>
      <c r="Y61" s="24"/>
      <c r="Z61" s="24"/>
      <c r="AA61" s="24"/>
    </row>
    <row r="62" ht="12" thickBot="1"/>
    <row r="63" spans="1:27" s="18" customFormat="1" ht="29.25" customHeight="1" thickBot="1">
      <c r="A63" s="14" t="s">
        <v>0</v>
      </c>
      <c r="B63" s="15" t="s">
        <v>1</v>
      </c>
      <c r="C63" s="16" t="s">
        <v>2</v>
      </c>
      <c r="D63" s="17" t="s">
        <v>3</v>
      </c>
      <c r="F63" s="19" t="s">
        <v>8</v>
      </c>
      <c r="H63" s="248" t="s">
        <v>31</v>
      </c>
      <c r="I63" s="237"/>
      <c r="J63" s="237"/>
      <c r="K63" s="237"/>
      <c r="L63" s="237"/>
      <c r="M63" s="238"/>
      <c r="O63" s="239" t="s">
        <v>35</v>
      </c>
      <c r="P63" s="237"/>
      <c r="Q63" s="237"/>
      <c r="R63" s="237"/>
      <c r="S63" s="237"/>
      <c r="T63" s="238"/>
      <c r="V63" s="239" t="s">
        <v>36</v>
      </c>
      <c r="W63" s="253"/>
      <c r="X63" s="253"/>
      <c r="Y63" s="253"/>
      <c r="Z63" s="253"/>
      <c r="AA63" s="254"/>
    </row>
    <row r="64" spans="1:27" ht="11.25">
      <c r="A64" s="131"/>
      <c r="B64" s="69"/>
      <c r="C64" s="69"/>
      <c r="D64" s="70"/>
      <c r="F64" s="20"/>
      <c r="H64" s="51"/>
      <c r="I64" s="52"/>
      <c r="J64" s="52"/>
      <c r="K64" s="52"/>
      <c r="L64" s="52"/>
      <c r="M64" s="53"/>
      <c r="O64" s="25"/>
      <c r="P64" s="26"/>
      <c r="Q64" s="26"/>
      <c r="R64" s="26"/>
      <c r="S64" s="26"/>
      <c r="T64" s="27"/>
      <c r="V64" s="25"/>
      <c r="W64" s="26"/>
      <c r="X64" s="26"/>
      <c r="Y64" s="26"/>
      <c r="Z64" s="26"/>
      <c r="AA64" s="27"/>
    </row>
    <row r="65" spans="1:27" ht="15.75">
      <c r="A65" s="132" t="s">
        <v>39</v>
      </c>
      <c r="B65" s="71"/>
      <c r="C65" s="71"/>
      <c r="D65" s="72"/>
      <c r="F65" s="20" t="s">
        <v>9</v>
      </c>
      <c r="H65" s="240" t="s">
        <v>5</v>
      </c>
      <c r="I65" s="249"/>
      <c r="J65" s="249"/>
      <c r="K65" s="250"/>
      <c r="L65" s="52"/>
      <c r="M65" s="53"/>
      <c r="O65" s="240" t="s">
        <v>5</v>
      </c>
      <c r="P65" s="241"/>
      <c r="Q65" s="241"/>
      <c r="R65" s="242"/>
      <c r="S65" s="26"/>
      <c r="T65" s="27"/>
      <c r="V65" s="240" t="s">
        <v>5</v>
      </c>
      <c r="W65" s="241"/>
      <c r="X65" s="241"/>
      <c r="Y65" s="242"/>
      <c r="Z65" s="26"/>
      <c r="AA65" s="27"/>
    </row>
    <row r="66" spans="1:27" ht="12" thickBot="1">
      <c r="A66" s="73"/>
      <c r="B66" s="74"/>
      <c r="C66" s="74"/>
      <c r="D66" s="75"/>
      <c r="F66" s="32"/>
      <c r="H66" s="28">
        <v>1</v>
      </c>
      <c r="I66" s="29">
        <v>2</v>
      </c>
      <c r="J66" s="29">
        <v>3</v>
      </c>
      <c r="K66" s="29">
        <v>4</v>
      </c>
      <c r="L66" s="29" t="s">
        <v>6</v>
      </c>
      <c r="M66" s="30" t="s">
        <v>7</v>
      </c>
      <c r="O66" s="28">
        <v>1</v>
      </c>
      <c r="P66" s="29">
        <v>2</v>
      </c>
      <c r="Q66" s="29">
        <v>3</v>
      </c>
      <c r="R66" s="29">
        <v>4</v>
      </c>
      <c r="S66" s="29" t="s">
        <v>6</v>
      </c>
      <c r="T66" s="30" t="s">
        <v>7</v>
      </c>
      <c r="V66" s="28">
        <v>1</v>
      </c>
      <c r="W66" s="29">
        <v>2</v>
      </c>
      <c r="X66" s="29">
        <v>3</v>
      </c>
      <c r="Y66" s="29">
        <v>4</v>
      </c>
      <c r="Z66" s="29" t="s">
        <v>6</v>
      </c>
      <c r="AA66" s="30" t="s">
        <v>7</v>
      </c>
    </row>
    <row r="67" spans="1:27" ht="15">
      <c r="A67" s="6">
        <v>1</v>
      </c>
      <c r="B67" s="151" t="s">
        <v>58</v>
      </c>
      <c r="C67" s="152" t="s">
        <v>59</v>
      </c>
      <c r="D67" s="153">
        <v>44760</v>
      </c>
      <c r="F67" s="46">
        <f>M67+T67+AA67</f>
        <v>0</v>
      </c>
      <c r="G67" s="157"/>
      <c r="H67" s="90">
        <v>25</v>
      </c>
      <c r="I67" s="91">
        <v>26</v>
      </c>
      <c r="J67" s="91">
        <v>25</v>
      </c>
      <c r="K67" s="91">
        <v>22</v>
      </c>
      <c r="L67" s="87">
        <f aca="true" t="shared" si="2" ref="L67:L85">SUM(H67:K67)</f>
        <v>98</v>
      </c>
      <c r="M67" s="22">
        <v>0</v>
      </c>
      <c r="N67" s="116"/>
      <c r="O67" s="81"/>
      <c r="P67" s="77"/>
      <c r="Q67" s="84"/>
      <c r="R67" s="77"/>
      <c r="S67" s="77"/>
      <c r="T67" s="85"/>
      <c r="U67" s="116"/>
      <c r="V67" s="79"/>
      <c r="W67" s="77"/>
      <c r="X67" s="77"/>
      <c r="Y67" s="84"/>
      <c r="Z67" s="77"/>
      <c r="AA67" s="80"/>
    </row>
    <row r="68" spans="1:27" ht="15">
      <c r="A68" s="6">
        <v>2</v>
      </c>
      <c r="B68" s="150" t="s">
        <v>60</v>
      </c>
      <c r="C68" s="98" t="s">
        <v>61</v>
      </c>
      <c r="D68" s="22">
        <v>25578</v>
      </c>
      <c r="F68" s="46">
        <f aca="true" t="shared" si="3" ref="F68:F85">M68+T68+AA68</f>
        <v>9</v>
      </c>
      <c r="G68" s="157"/>
      <c r="H68" s="90">
        <v>31</v>
      </c>
      <c r="I68" s="91">
        <v>26</v>
      </c>
      <c r="J68" s="91">
        <v>24</v>
      </c>
      <c r="K68" s="91">
        <v>26</v>
      </c>
      <c r="L68" s="87">
        <f t="shared" si="2"/>
        <v>107</v>
      </c>
      <c r="M68" s="22">
        <f>L68-$L$67</f>
        <v>9</v>
      </c>
      <c r="N68" s="116"/>
      <c r="O68" s="56"/>
      <c r="P68" s="55"/>
      <c r="Q68" s="55"/>
      <c r="R68" s="87"/>
      <c r="S68" s="55"/>
      <c r="T68" s="91"/>
      <c r="U68" s="116"/>
      <c r="V68" s="56"/>
      <c r="W68" s="87"/>
      <c r="X68" s="55"/>
      <c r="Y68" s="55"/>
      <c r="Z68" s="55"/>
      <c r="AA68" s="58"/>
    </row>
    <row r="69" spans="1:27" ht="15">
      <c r="A69" s="6">
        <v>3</v>
      </c>
      <c r="B69" s="150" t="s">
        <v>105</v>
      </c>
      <c r="C69" s="98" t="s">
        <v>71</v>
      </c>
      <c r="D69" s="22">
        <v>3634</v>
      </c>
      <c r="F69" s="46">
        <f t="shared" si="3"/>
        <v>13</v>
      </c>
      <c r="G69" s="157"/>
      <c r="H69" s="90">
        <v>24</v>
      </c>
      <c r="I69" s="91">
        <v>30</v>
      </c>
      <c r="J69" s="91">
        <v>27</v>
      </c>
      <c r="K69" s="91">
        <v>30</v>
      </c>
      <c r="L69" s="87">
        <f t="shared" si="2"/>
        <v>111</v>
      </c>
      <c r="M69" s="22">
        <f aca="true" t="shared" si="4" ref="M69:M85">L69-$L$67</f>
        <v>13</v>
      </c>
      <c r="N69" s="116"/>
      <c r="O69" s="86"/>
      <c r="P69" s="55"/>
      <c r="Q69" s="87"/>
      <c r="R69" s="87"/>
      <c r="S69" s="87"/>
      <c r="T69" s="91"/>
      <c r="U69" s="116"/>
      <c r="V69" s="56"/>
      <c r="W69" s="87"/>
      <c r="X69" s="55"/>
      <c r="Y69" s="55"/>
      <c r="Z69" s="55"/>
      <c r="AA69" s="58"/>
    </row>
    <row r="70" spans="1:27" ht="15">
      <c r="A70" s="6">
        <v>4</v>
      </c>
      <c r="B70" s="166" t="s">
        <v>106</v>
      </c>
      <c r="C70" s="98" t="s">
        <v>75</v>
      </c>
      <c r="D70" s="22">
        <v>42756</v>
      </c>
      <c r="E70" s="115">
        <v>12</v>
      </c>
      <c r="F70" s="46">
        <f t="shared" si="3"/>
        <v>14</v>
      </c>
      <c r="G70" s="157"/>
      <c r="H70" s="90">
        <v>30</v>
      </c>
      <c r="I70" s="91">
        <v>27</v>
      </c>
      <c r="J70" s="91">
        <v>28</v>
      </c>
      <c r="K70" s="91">
        <v>27</v>
      </c>
      <c r="L70" s="87">
        <f t="shared" si="2"/>
        <v>112</v>
      </c>
      <c r="M70" s="22">
        <f t="shared" si="4"/>
        <v>14</v>
      </c>
      <c r="N70" s="116"/>
      <c r="O70" s="96"/>
      <c r="P70" s="91"/>
      <c r="Q70" s="91"/>
      <c r="R70" s="91"/>
      <c r="S70" s="91"/>
      <c r="T70" s="91"/>
      <c r="U70" s="116"/>
      <c r="V70" s="96"/>
      <c r="W70" s="91"/>
      <c r="X70" s="91"/>
      <c r="Y70" s="91"/>
      <c r="Z70" s="91"/>
      <c r="AA70" s="58"/>
    </row>
    <row r="71" spans="1:27" ht="15">
      <c r="A71" s="6">
        <v>5</v>
      </c>
      <c r="B71" s="150" t="s">
        <v>62</v>
      </c>
      <c r="C71" s="98" t="s">
        <v>63</v>
      </c>
      <c r="D71" s="22">
        <v>29002</v>
      </c>
      <c r="F71" s="46">
        <f t="shared" si="3"/>
        <v>17</v>
      </c>
      <c r="G71" s="157"/>
      <c r="H71" s="96">
        <v>30</v>
      </c>
      <c r="I71" s="91">
        <v>28</v>
      </c>
      <c r="J71" s="91">
        <v>31</v>
      </c>
      <c r="K71" s="91">
        <v>26</v>
      </c>
      <c r="L71" s="87">
        <f t="shared" si="2"/>
        <v>115</v>
      </c>
      <c r="M71" s="22">
        <f t="shared" si="4"/>
        <v>17</v>
      </c>
      <c r="N71" s="116"/>
      <c r="O71" s="86"/>
      <c r="P71" s="55"/>
      <c r="Q71" s="55"/>
      <c r="R71" s="55"/>
      <c r="S71" s="55"/>
      <c r="T71" s="91"/>
      <c r="U71" s="116"/>
      <c r="V71" s="56"/>
      <c r="W71" s="55"/>
      <c r="X71" s="91"/>
      <c r="Y71" s="55"/>
      <c r="Z71" s="55"/>
      <c r="AA71" s="58"/>
    </row>
    <row r="72" spans="1:27" ht="15">
      <c r="A72" s="6">
        <v>6</v>
      </c>
      <c r="B72" s="150" t="s">
        <v>107</v>
      </c>
      <c r="C72" s="98" t="s">
        <v>59</v>
      </c>
      <c r="D72" s="22">
        <v>30053</v>
      </c>
      <c r="F72" s="46">
        <f t="shared" si="3"/>
        <v>20</v>
      </c>
      <c r="G72" s="2"/>
      <c r="H72" s="96">
        <v>31</v>
      </c>
      <c r="I72" s="91">
        <v>27</v>
      </c>
      <c r="J72" s="91">
        <v>32</v>
      </c>
      <c r="K72" s="91">
        <v>28</v>
      </c>
      <c r="L72" s="87">
        <f t="shared" si="2"/>
        <v>118</v>
      </c>
      <c r="M72" s="22">
        <f t="shared" si="4"/>
        <v>20</v>
      </c>
      <c r="N72" s="116"/>
      <c r="O72" s="56"/>
      <c r="P72" s="87"/>
      <c r="Q72" s="87"/>
      <c r="R72" s="55"/>
      <c r="S72" s="55"/>
      <c r="T72" s="91"/>
      <c r="U72" s="116"/>
      <c r="V72" s="56"/>
      <c r="W72" s="55"/>
      <c r="X72" s="55"/>
      <c r="Y72" s="55"/>
      <c r="Z72" s="55"/>
      <c r="AA72" s="58"/>
    </row>
    <row r="73" spans="1:27" ht="15">
      <c r="A73" s="6">
        <v>7</v>
      </c>
      <c r="B73" s="150" t="s">
        <v>108</v>
      </c>
      <c r="C73" s="98" t="s">
        <v>59</v>
      </c>
      <c r="D73" s="22">
        <v>36191</v>
      </c>
      <c r="F73" s="46">
        <f t="shared" si="3"/>
        <v>21</v>
      </c>
      <c r="G73" s="2"/>
      <c r="H73" s="96">
        <v>31</v>
      </c>
      <c r="I73" s="91">
        <v>34</v>
      </c>
      <c r="J73" s="91">
        <v>26</v>
      </c>
      <c r="K73" s="91">
        <v>28</v>
      </c>
      <c r="L73" s="87">
        <f t="shared" si="2"/>
        <v>119</v>
      </c>
      <c r="M73" s="22">
        <f t="shared" si="4"/>
        <v>21</v>
      </c>
      <c r="N73" s="116"/>
      <c r="O73" s="56"/>
      <c r="P73" s="87"/>
      <c r="Q73" s="87"/>
      <c r="R73" s="55"/>
      <c r="S73" s="55"/>
      <c r="T73" s="91"/>
      <c r="U73" s="116"/>
      <c r="V73" s="56"/>
      <c r="W73" s="55"/>
      <c r="X73" s="55"/>
      <c r="Y73" s="55"/>
      <c r="Z73" s="55"/>
      <c r="AA73" s="58"/>
    </row>
    <row r="74" spans="1:27" ht="15">
      <c r="A74" s="6">
        <v>8</v>
      </c>
      <c r="B74" s="150" t="s">
        <v>109</v>
      </c>
      <c r="C74" s="98" t="s">
        <v>63</v>
      </c>
      <c r="D74" s="22">
        <v>4750</v>
      </c>
      <c r="F74" s="46">
        <f t="shared" si="3"/>
        <v>23</v>
      </c>
      <c r="G74" s="2"/>
      <c r="H74" s="96">
        <v>34</v>
      </c>
      <c r="I74" s="91">
        <v>28</v>
      </c>
      <c r="J74" s="91">
        <v>32</v>
      </c>
      <c r="K74" s="91">
        <v>27</v>
      </c>
      <c r="L74" s="87">
        <f t="shared" si="2"/>
        <v>121</v>
      </c>
      <c r="M74" s="22">
        <f t="shared" si="4"/>
        <v>23</v>
      </c>
      <c r="N74" s="116"/>
      <c r="O74" s="56"/>
      <c r="P74" s="87"/>
      <c r="Q74" s="87"/>
      <c r="R74" s="55"/>
      <c r="S74" s="55"/>
      <c r="T74" s="91"/>
      <c r="U74" s="116"/>
      <c r="V74" s="56"/>
      <c r="W74" s="55"/>
      <c r="X74" s="55"/>
      <c r="Y74" s="55"/>
      <c r="Z74" s="55"/>
      <c r="AA74" s="58"/>
    </row>
    <row r="75" spans="1:27" ht="15">
      <c r="A75" s="6">
        <v>9</v>
      </c>
      <c r="B75" s="150" t="s">
        <v>64</v>
      </c>
      <c r="C75" s="98" t="s">
        <v>59</v>
      </c>
      <c r="D75" s="22">
        <v>25999</v>
      </c>
      <c r="F75" s="46">
        <f t="shared" si="3"/>
        <v>24</v>
      </c>
      <c r="G75" s="2"/>
      <c r="H75" s="96">
        <v>35</v>
      </c>
      <c r="I75" s="91">
        <v>27</v>
      </c>
      <c r="J75" s="91">
        <v>31</v>
      </c>
      <c r="K75" s="91">
        <v>29</v>
      </c>
      <c r="L75" s="87">
        <f t="shared" si="2"/>
        <v>122</v>
      </c>
      <c r="M75" s="22">
        <f t="shared" si="4"/>
        <v>24</v>
      </c>
      <c r="N75" s="116"/>
      <c r="O75" s="56"/>
      <c r="P75" s="87"/>
      <c r="Q75" s="87"/>
      <c r="R75" s="55"/>
      <c r="S75" s="55"/>
      <c r="T75" s="91"/>
      <c r="U75" s="116"/>
      <c r="V75" s="56"/>
      <c r="W75" s="55"/>
      <c r="X75" s="55"/>
      <c r="Y75" s="55"/>
      <c r="Z75" s="55"/>
      <c r="AA75" s="58"/>
    </row>
    <row r="76" spans="1:27" ht="15">
      <c r="A76" s="6">
        <v>10</v>
      </c>
      <c r="B76" s="150" t="s">
        <v>110</v>
      </c>
      <c r="C76" s="98" t="s">
        <v>75</v>
      </c>
      <c r="D76" s="22">
        <v>4138</v>
      </c>
      <c r="F76" s="46">
        <f t="shared" si="3"/>
        <v>25</v>
      </c>
      <c r="G76" s="2"/>
      <c r="H76" s="96">
        <v>28</v>
      </c>
      <c r="I76" s="91">
        <v>34</v>
      </c>
      <c r="J76" s="91">
        <v>31</v>
      </c>
      <c r="K76" s="91">
        <v>30</v>
      </c>
      <c r="L76" s="87">
        <f t="shared" si="2"/>
        <v>123</v>
      </c>
      <c r="M76" s="22">
        <f t="shared" si="4"/>
        <v>25</v>
      </c>
      <c r="N76" s="116"/>
      <c r="O76" s="56"/>
      <c r="P76" s="87"/>
      <c r="Q76" s="87"/>
      <c r="R76" s="55"/>
      <c r="S76" s="55"/>
      <c r="T76" s="91"/>
      <c r="U76" s="116"/>
      <c r="V76" s="56"/>
      <c r="W76" s="55"/>
      <c r="X76" s="55"/>
      <c r="Y76" s="55"/>
      <c r="Z76" s="55"/>
      <c r="AA76" s="58"/>
    </row>
    <row r="77" spans="1:27" ht="15">
      <c r="A77" s="6">
        <v>11</v>
      </c>
      <c r="B77" s="150" t="s">
        <v>111</v>
      </c>
      <c r="C77" s="98" t="s">
        <v>65</v>
      </c>
      <c r="D77" s="22">
        <v>5325</v>
      </c>
      <c r="F77" s="46">
        <f t="shared" si="3"/>
        <v>26</v>
      </c>
      <c r="G77" s="2"/>
      <c r="H77" s="96">
        <v>29</v>
      </c>
      <c r="I77" s="91">
        <v>32</v>
      </c>
      <c r="J77" s="91">
        <v>34</v>
      </c>
      <c r="K77" s="91">
        <v>29</v>
      </c>
      <c r="L77" s="87">
        <f t="shared" si="2"/>
        <v>124</v>
      </c>
      <c r="M77" s="22">
        <f t="shared" si="4"/>
        <v>26</v>
      </c>
      <c r="N77" s="116"/>
      <c r="O77" s="56"/>
      <c r="P77" s="87"/>
      <c r="Q77" s="87"/>
      <c r="R77" s="55"/>
      <c r="S77" s="55"/>
      <c r="T77" s="91"/>
      <c r="U77" s="116"/>
      <c r="V77" s="56"/>
      <c r="W77" s="55"/>
      <c r="X77" s="55"/>
      <c r="Y77" s="55"/>
      <c r="Z77" s="55"/>
      <c r="AA77" s="58"/>
    </row>
    <row r="78" spans="1:27" ht="15">
      <c r="A78" s="6">
        <v>12</v>
      </c>
      <c r="B78" s="150" t="s">
        <v>112</v>
      </c>
      <c r="C78" s="98" t="s">
        <v>80</v>
      </c>
      <c r="D78" s="22">
        <v>4906</v>
      </c>
      <c r="F78" s="46">
        <f t="shared" si="3"/>
        <v>28</v>
      </c>
      <c r="G78" s="2"/>
      <c r="H78" s="96">
        <v>37</v>
      </c>
      <c r="I78" s="91">
        <v>25</v>
      </c>
      <c r="J78" s="91">
        <v>33</v>
      </c>
      <c r="K78" s="91">
        <v>31</v>
      </c>
      <c r="L78" s="87">
        <f t="shared" si="2"/>
        <v>126</v>
      </c>
      <c r="M78" s="22">
        <f t="shared" si="4"/>
        <v>28</v>
      </c>
      <c r="N78" s="116"/>
      <c r="O78" s="56"/>
      <c r="P78" s="87"/>
      <c r="Q78" s="87"/>
      <c r="R78" s="55"/>
      <c r="S78" s="55"/>
      <c r="T78" s="91"/>
      <c r="U78" s="116"/>
      <c r="V78" s="56"/>
      <c r="W78" s="55"/>
      <c r="X78" s="55"/>
      <c r="Y78" s="55"/>
      <c r="Z78" s="55"/>
      <c r="AA78" s="58"/>
    </row>
    <row r="79" spans="1:27" ht="15">
      <c r="A79" s="6">
        <v>13</v>
      </c>
      <c r="B79" s="150" t="s">
        <v>113</v>
      </c>
      <c r="C79" s="98" t="s">
        <v>63</v>
      </c>
      <c r="D79" s="22">
        <v>17898</v>
      </c>
      <c r="F79" s="46">
        <f t="shared" si="3"/>
        <v>36</v>
      </c>
      <c r="G79" s="2"/>
      <c r="H79" s="96">
        <v>35</v>
      </c>
      <c r="I79" s="91">
        <v>33</v>
      </c>
      <c r="J79" s="91">
        <v>38</v>
      </c>
      <c r="K79" s="91">
        <v>28</v>
      </c>
      <c r="L79" s="87">
        <f t="shared" si="2"/>
        <v>134</v>
      </c>
      <c r="M79" s="22">
        <f t="shared" si="4"/>
        <v>36</v>
      </c>
      <c r="N79" s="116"/>
      <c r="O79" s="56"/>
      <c r="P79" s="87"/>
      <c r="Q79" s="87"/>
      <c r="R79" s="55"/>
      <c r="S79" s="55"/>
      <c r="T79" s="91"/>
      <c r="U79" s="116"/>
      <c r="V79" s="56"/>
      <c r="W79" s="55"/>
      <c r="X79" s="55"/>
      <c r="Y79" s="55"/>
      <c r="Z79" s="55"/>
      <c r="AA79" s="58"/>
    </row>
    <row r="80" spans="1:27" ht="15">
      <c r="A80" s="6">
        <v>14</v>
      </c>
      <c r="B80" s="166" t="s">
        <v>66</v>
      </c>
      <c r="C80" s="98" t="s">
        <v>65</v>
      </c>
      <c r="D80" s="22">
        <v>44916</v>
      </c>
      <c r="F80" s="46">
        <f t="shared" si="3"/>
        <v>38</v>
      </c>
      <c r="G80" s="2"/>
      <c r="H80" s="96">
        <v>41</v>
      </c>
      <c r="I80" s="91">
        <v>36</v>
      </c>
      <c r="J80" s="91">
        <v>33</v>
      </c>
      <c r="K80" s="91">
        <v>26</v>
      </c>
      <c r="L80" s="87">
        <f t="shared" si="2"/>
        <v>136</v>
      </c>
      <c r="M80" s="22">
        <f t="shared" si="4"/>
        <v>38</v>
      </c>
      <c r="N80" s="116"/>
      <c r="O80" s="56"/>
      <c r="P80" s="87"/>
      <c r="Q80" s="87"/>
      <c r="R80" s="55"/>
      <c r="S80" s="55"/>
      <c r="T80" s="91"/>
      <c r="U80" s="116"/>
      <c r="V80" s="56"/>
      <c r="W80" s="55"/>
      <c r="X80" s="55"/>
      <c r="Y80" s="55"/>
      <c r="Z80" s="55"/>
      <c r="AA80" s="58"/>
    </row>
    <row r="81" spans="1:27" ht="15">
      <c r="A81" s="6">
        <v>15</v>
      </c>
      <c r="B81" s="150" t="s">
        <v>114</v>
      </c>
      <c r="C81" s="98" t="s">
        <v>97</v>
      </c>
      <c r="D81" s="22">
        <v>33487</v>
      </c>
      <c r="F81" s="46">
        <f t="shared" si="3"/>
        <v>47</v>
      </c>
      <c r="G81" s="2"/>
      <c r="H81" s="96">
        <v>32</v>
      </c>
      <c r="I81" s="91">
        <v>43</v>
      </c>
      <c r="J81" s="91">
        <v>31</v>
      </c>
      <c r="K81" s="91">
        <v>39</v>
      </c>
      <c r="L81" s="87">
        <f t="shared" si="2"/>
        <v>145</v>
      </c>
      <c r="M81" s="22">
        <f t="shared" si="4"/>
        <v>47</v>
      </c>
      <c r="N81" s="116"/>
      <c r="O81" s="56"/>
      <c r="P81" s="87"/>
      <c r="Q81" s="87"/>
      <c r="R81" s="55"/>
      <c r="S81" s="55"/>
      <c r="T81" s="91"/>
      <c r="U81" s="116"/>
      <c r="V81" s="56"/>
      <c r="W81" s="55"/>
      <c r="X81" s="55"/>
      <c r="Y81" s="55"/>
      <c r="Z81" s="55"/>
      <c r="AA81" s="58"/>
    </row>
    <row r="82" spans="1:27" ht="15">
      <c r="A82" s="6">
        <v>16</v>
      </c>
      <c r="B82" s="150" t="s">
        <v>115</v>
      </c>
      <c r="C82" s="98" t="s">
        <v>80</v>
      </c>
      <c r="D82" s="22">
        <v>4562</v>
      </c>
      <c r="F82" s="46">
        <f t="shared" si="3"/>
        <v>50</v>
      </c>
      <c r="G82" s="2"/>
      <c r="H82" s="96">
        <v>38</v>
      </c>
      <c r="I82" s="91">
        <v>39</v>
      </c>
      <c r="J82" s="91">
        <v>41</v>
      </c>
      <c r="K82" s="91">
        <v>30</v>
      </c>
      <c r="L82" s="87">
        <f t="shared" si="2"/>
        <v>148</v>
      </c>
      <c r="M82" s="22">
        <f t="shared" si="4"/>
        <v>50</v>
      </c>
      <c r="N82" s="116"/>
      <c r="O82" s="56"/>
      <c r="P82" s="87"/>
      <c r="Q82" s="87"/>
      <c r="R82" s="55"/>
      <c r="S82" s="55"/>
      <c r="T82" s="91"/>
      <c r="U82" s="116"/>
      <c r="V82" s="56"/>
      <c r="W82" s="55"/>
      <c r="X82" s="55"/>
      <c r="Y82" s="55"/>
      <c r="Z82" s="55"/>
      <c r="AA82" s="58"/>
    </row>
    <row r="83" spans="1:27" ht="15">
      <c r="A83" s="6">
        <v>17</v>
      </c>
      <c r="B83" s="150" t="s">
        <v>117</v>
      </c>
      <c r="C83" s="98" t="s">
        <v>61</v>
      </c>
      <c r="D83" s="22">
        <v>61939</v>
      </c>
      <c r="F83" s="46">
        <f t="shared" si="3"/>
        <v>65</v>
      </c>
      <c r="G83" s="2"/>
      <c r="H83" s="96">
        <v>39</v>
      </c>
      <c r="I83" s="91">
        <v>41</v>
      </c>
      <c r="J83" s="91">
        <v>40</v>
      </c>
      <c r="K83" s="91">
        <v>43</v>
      </c>
      <c r="L83" s="87">
        <f t="shared" si="2"/>
        <v>163</v>
      </c>
      <c r="M83" s="22">
        <f t="shared" si="4"/>
        <v>65</v>
      </c>
      <c r="N83" s="116"/>
      <c r="O83" s="56"/>
      <c r="P83" s="87"/>
      <c r="Q83" s="87"/>
      <c r="R83" s="55"/>
      <c r="S83" s="55"/>
      <c r="T83" s="91"/>
      <c r="U83" s="116"/>
      <c r="V83" s="56"/>
      <c r="W83" s="55"/>
      <c r="X83" s="55"/>
      <c r="Y83" s="55"/>
      <c r="Z83" s="55"/>
      <c r="AA83" s="58"/>
    </row>
    <row r="84" spans="1:27" ht="15">
      <c r="A84" s="6">
        <v>18</v>
      </c>
      <c r="B84" s="150" t="s">
        <v>116</v>
      </c>
      <c r="C84" s="98" t="s">
        <v>97</v>
      </c>
      <c r="D84" s="22">
        <v>33489</v>
      </c>
      <c r="F84" s="46">
        <f t="shared" si="3"/>
        <v>65</v>
      </c>
      <c r="G84" s="2"/>
      <c r="H84" s="96">
        <v>38</v>
      </c>
      <c r="I84" s="91">
        <v>40</v>
      </c>
      <c r="J84" s="91">
        <v>50</v>
      </c>
      <c r="K84" s="91">
        <v>35</v>
      </c>
      <c r="L84" s="87">
        <f t="shared" si="2"/>
        <v>163</v>
      </c>
      <c r="M84" s="22">
        <f t="shared" si="4"/>
        <v>65</v>
      </c>
      <c r="N84" s="116"/>
      <c r="O84" s="56"/>
      <c r="P84" s="87"/>
      <c r="Q84" s="87"/>
      <c r="R84" s="55"/>
      <c r="S84" s="55"/>
      <c r="T84" s="91"/>
      <c r="U84" s="116"/>
      <c r="V84" s="56"/>
      <c r="W84" s="55"/>
      <c r="X84" s="55"/>
      <c r="Y84" s="55"/>
      <c r="Z84" s="55"/>
      <c r="AA84" s="58"/>
    </row>
    <row r="85" spans="1:27" ht="15">
      <c r="A85" s="6">
        <v>19</v>
      </c>
      <c r="B85" s="150" t="s">
        <v>148</v>
      </c>
      <c r="C85" s="98" t="s">
        <v>63</v>
      </c>
      <c r="D85" s="22">
        <v>61383</v>
      </c>
      <c r="F85" s="46">
        <f t="shared" si="3"/>
        <v>406</v>
      </c>
      <c r="G85" s="2"/>
      <c r="H85" s="96">
        <v>126</v>
      </c>
      <c r="I85" s="91">
        <v>126</v>
      </c>
      <c r="J85" s="91">
        <v>126</v>
      </c>
      <c r="K85" s="91">
        <v>126</v>
      </c>
      <c r="L85" s="87">
        <f t="shared" si="2"/>
        <v>504</v>
      </c>
      <c r="M85" s="22">
        <f t="shared" si="4"/>
        <v>406</v>
      </c>
      <c r="N85" s="116"/>
      <c r="O85" s="56"/>
      <c r="P85" s="87"/>
      <c r="Q85" s="87"/>
      <c r="R85" s="55"/>
      <c r="S85" s="55"/>
      <c r="T85" s="91"/>
      <c r="U85" s="116"/>
      <c r="V85" s="56"/>
      <c r="W85" s="55"/>
      <c r="X85" s="55"/>
      <c r="Y85" s="55"/>
      <c r="Z85" s="55"/>
      <c r="AA85" s="58"/>
    </row>
    <row r="86" spans="1:27" ht="15">
      <c r="A86" s="6"/>
      <c r="B86" s="118"/>
      <c r="C86" s="4"/>
      <c r="D86" s="5"/>
      <c r="F86" s="46"/>
      <c r="G86" s="2"/>
      <c r="H86" s="56"/>
      <c r="I86" s="87"/>
      <c r="J86" s="87"/>
      <c r="K86" s="87"/>
      <c r="L86" s="87"/>
      <c r="M86" s="22"/>
      <c r="N86" s="116"/>
      <c r="O86" s="56"/>
      <c r="P86" s="87"/>
      <c r="Q86" s="87"/>
      <c r="R86" s="55"/>
      <c r="S86" s="55"/>
      <c r="T86" s="91"/>
      <c r="U86" s="116"/>
      <c r="V86" s="56"/>
      <c r="W86" s="55"/>
      <c r="X86" s="55"/>
      <c r="Y86" s="55"/>
      <c r="Z86" s="55"/>
      <c r="AA86" s="58"/>
    </row>
    <row r="87" spans="1:27" ht="15">
      <c r="A87" s="6"/>
      <c r="B87" s="118"/>
      <c r="C87" s="4"/>
      <c r="D87" s="5"/>
      <c r="F87" s="46"/>
      <c r="G87" s="2"/>
      <c r="H87" s="56"/>
      <c r="I87" s="87"/>
      <c r="J87" s="87"/>
      <c r="K87" s="87"/>
      <c r="L87" s="87"/>
      <c r="M87" s="22"/>
      <c r="N87" s="116"/>
      <c r="O87" s="56"/>
      <c r="P87" s="87"/>
      <c r="Q87" s="87"/>
      <c r="R87" s="55"/>
      <c r="S87" s="55"/>
      <c r="T87" s="91"/>
      <c r="U87" s="116"/>
      <c r="V87" s="56"/>
      <c r="W87" s="55"/>
      <c r="X87" s="55"/>
      <c r="Y87" s="55"/>
      <c r="Z87" s="55"/>
      <c r="AA87" s="58"/>
    </row>
    <row r="88" spans="1:27" ht="15" customHeight="1" thickBot="1">
      <c r="A88" s="9"/>
      <c r="B88" s="120"/>
      <c r="C88" s="11"/>
      <c r="D88" s="23"/>
      <c r="F88" s="47"/>
      <c r="G88" s="2"/>
      <c r="H88" s="101"/>
      <c r="I88" s="102"/>
      <c r="J88" s="102"/>
      <c r="K88" s="102"/>
      <c r="L88" s="103"/>
      <c r="M88" s="57"/>
      <c r="N88" s="116"/>
      <c r="O88" s="105"/>
      <c r="P88" s="106"/>
      <c r="Q88" s="106"/>
      <c r="R88" s="106"/>
      <c r="S88" s="109"/>
      <c r="T88" s="108"/>
      <c r="U88" s="117"/>
      <c r="V88" s="110"/>
      <c r="W88" s="111"/>
      <c r="X88" s="111"/>
      <c r="Y88" s="111"/>
      <c r="Z88" s="112"/>
      <c r="AA88" s="108"/>
    </row>
  </sheetData>
  <sheetProtection/>
  <mergeCells count="13">
    <mergeCell ref="O63:T63"/>
    <mergeCell ref="V63:AA63"/>
    <mergeCell ref="H65:K65"/>
    <mergeCell ref="O65:R65"/>
    <mergeCell ref="V65:Y65"/>
    <mergeCell ref="H63:M63"/>
    <mergeCell ref="D3:F3"/>
    <mergeCell ref="O5:T5"/>
    <mergeCell ref="V5:AA5"/>
    <mergeCell ref="H7:K7"/>
    <mergeCell ref="O7:R7"/>
    <mergeCell ref="V7:Y7"/>
    <mergeCell ref="H5:M5"/>
  </mergeCells>
  <conditionalFormatting sqref="H67:K85 H9:K58">
    <cfRule type="cellIs" priority="10" dxfId="201" operator="lessThan" stopIfTrue="1">
      <formula>20</formula>
    </cfRule>
    <cfRule type="cellIs" priority="11" dxfId="202" operator="between" stopIfTrue="1">
      <formula>20</formula>
      <formula>24</formula>
    </cfRule>
    <cfRule type="cellIs" priority="12" dxfId="203" operator="between" stopIfTrue="1">
      <formula>25</formula>
      <formula>29</formula>
    </cfRule>
  </conditionalFormatting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0"/>
  <sheetViews>
    <sheetView workbookViewId="0" topLeftCell="A1">
      <selection activeCell="D18" sqref="D18"/>
    </sheetView>
  </sheetViews>
  <sheetFormatPr defaultColWidth="11.421875" defaultRowHeight="15"/>
  <cols>
    <col min="1" max="1" width="4.8515625" style="24" customWidth="1"/>
    <col min="2" max="2" width="19.7109375" style="115" customWidth="1"/>
    <col min="3" max="3" width="6.8515625" style="24" customWidth="1"/>
    <col min="4" max="4" width="9.140625" style="24" customWidth="1"/>
    <col min="5" max="5" width="1.28515625" style="115" customWidth="1"/>
    <col min="6" max="6" width="8.421875" style="18" customWidth="1"/>
    <col min="7" max="7" width="1.28515625" style="115" customWidth="1"/>
    <col min="8" max="11" width="4.00390625" style="24" customWidth="1"/>
    <col min="12" max="13" width="5.7109375" style="24" customWidth="1"/>
    <col min="14" max="14" width="1.28515625" style="115" customWidth="1"/>
    <col min="15" max="18" width="4.00390625" style="115" customWidth="1"/>
    <col min="19" max="20" width="5.7109375" style="115" customWidth="1"/>
    <col min="21" max="21" width="1.28515625" style="115" customWidth="1"/>
    <col min="22" max="25" width="4.00390625" style="115" customWidth="1"/>
    <col min="26" max="27" width="5.7109375" style="115" customWidth="1"/>
    <col min="28" max="16384" width="11.421875" style="115" customWidth="1"/>
  </cols>
  <sheetData>
    <row r="1" spans="1:27" ht="26.25" customHeight="1">
      <c r="A1" s="121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ht="12" thickBot="1"/>
    <row r="3" spans="1:27" s="18" customFormat="1" ht="29.25" customHeight="1" thickBot="1">
      <c r="A3" s="14" t="s">
        <v>0</v>
      </c>
      <c r="B3" s="15" t="s">
        <v>1</v>
      </c>
      <c r="C3" s="16" t="s">
        <v>2</v>
      </c>
      <c r="D3" s="17" t="s">
        <v>3</v>
      </c>
      <c r="F3" s="19" t="s">
        <v>8</v>
      </c>
      <c r="H3" s="233" t="s">
        <v>32</v>
      </c>
      <c r="I3" s="234"/>
      <c r="J3" s="234"/>
      <c r="K3" s="234"/>
      <c r="L3" s="234"/>
      <c r="M3" s="235"/>
      <c r="O3" s="239" t="s">
        <v>52</v>
      </c>
      <c r="P3" s="237"/>
      <c r="Q3" s="237"/>
      <c r="R3" s="237"/>
      <c r="S3" s="237"/>
      <c r="T3" s="238"/>
      <c r="V3" s="239" t="s">
        <v>36</v>
      </c>
      <c r="W3" s="253"/>
      <c r="X3" s="253"/>
      <c r="Y3" s="253"/>
      <c r="Z3" s="253"/>
      <c r="AA3" s="254"/>
    </row>
    <row r="4" spans="1:27" ht="11.25">
      <c r="A4" s="131"/>
      <c r="B4" s="69"/>
      <c r="C4" s="69"/>
      <c r="D4" s="70"/>
      <c r="F4" s="20"/>
      <c r="H4" s="51"/>
      <c r="I4" s="52"/>
      <c r="J4" s="52"/>
      <c r="K4" s="52"/>
      <c r="L4" s="52"/>
      <c r="M4" s="53"/>
      <c r="O4" s="25"/>
      <c r="P4" s="26"/>
      <c r="Q4" s="26"/>
      <c r="R4" s="26"/>
      <c r="S4" s="26"/>
      <c r="T4" s="27"/>
      <c r="V4" s="25"/>
      <c r="W4" s="26"/>
      <c r="X4" s="26"/>
      <c r="Y4" s="26"/>
      <c r="Z4" s="26"/>
      <c r="AA4" s="27"/>
    </row>
    <row r="5" spans="1:27" ht="15.75">
      <c r="A5" s="132" t="s">
        <v>4</v>
      </c>
      <c r="B5" s="71"/>
      <c r="C5" s="71"/>
      <c r="D5" s="72"/>
      <c r="F5" s="20" t="s">
        <v>9</v>
      </c>
      <c r="H5" s="240" t="s">
        <v>5</v>
      </c>
      <c r="I5" s="249"/>
      <c r="J5" s="249"/>
      <c r="K5" s="250"/>
      <c r="L5" s="52"/>
      <c r="M5" s="53"/>
      <c r="O5" s="240" t="s">
        <v>5</v>
      </c>
      <c r="P5" s="241"/>
      <c r="Q5" s="241"/>
      <c r="R5" s="242"/>
      <c r="S5" s="26"/>
      <c r="T5" s="27"/>
      <c r="V5" s="240" t="s">
        <v>5</v>
      </c>
      <c r="W5" s="241"/>
      <c r="X5" s="241"/>
      <c r="Y5" s="242"/>
      <c r="Z5" s="26"/>
      <c r="AA5" s="27"/>
    </row>
    <row r="6" spans="1:27" ht="12" thickBot="1">
      <c r="A6" s="73"/>
      <c r="B6" s="74"/>
      <c r="C6" s="74"/>
      <c r="D6" s="75"/>
      <c r="F6" s="32"/>
      <c r="H6" s="28">
        <v>1</v>
      </c>
      <c r="I6" s="29">
        <v>2</v>
      </c>
      <c r="J6" s="29">
        <v>3</v>
      </c>
      <c r="K6" s="29">
        <v>4</v>
      </c>
      <c r="L6" s="29" t="s">
        <v>6</v>
      </c>
      <c r="M6" s="30" t="s">
        <v>7</v>
      </c>
      <c r="O6" s="28">
        <v>1</v>
      </c>
      <c r="P6" s="29">
        <v>2</v>
      </c>
      <c r="Q6" s="29">
        <v>3</v>
      </c>
      <c r="R6" s="29">
        <v>4</v>
      </c>
      <c r="S6" s="29" t="s">
        <v>6</v>
      </c>
      <c r="T6" s="30" t="s">
        <v>7</v>
      </c>
      <c r="V6" s="28">
        <v>1</v>
      </c>
      <c r="W6" s="29">
        <v>2</v>
      </c>
      <c r="X6" s="29">
        <v>3</v>
      </c>
      <c r="Y6" s="29">
        <v>4</v>
      </c>
      <c r="Z6" s="29" t="s">
        <v>6</v>
      </c>
      <c r="AA6" s="30" t="s">
        <v>7</v>
      </c>
    </row>
    <row r="7" spans="1:27" ht="15">
      <c r="A7" s="3">
        <v>1</v>
      </c>
      <c r="B7" s="150" t="s">
        <v>70</v>
      </c>
      <c r="C7" s="98" t="s">
        <v>71</v>
      </c>
      <c r="D7" s="98">
        <v>26331</v>
      </c>
      <c r="F7" s="189">
        <f aca="true" t="shared" si="0" ref="F7:F22">M7+T7+AA7</f>
        <v>2</v>
      </c>
      <c r="G7" s="2"/>
      <c r="H7" s="96">
        <v>28</v>
      </c>
      <c r="I7" s="91">
        <v>28</v>
      </c>
      <c r="J7" s="91">
        <v>30</v>
      </c>
      <c r="K7" s="80"/>
      <c r="L7" s="185">
        <v>86</v>
      </c>
      <c r="M7" s="185">
        <v>2</v>
      </c>
      <c r="N7" s="116"/>
      <c r="O7" s="96">
        <f>VLOOKUP(D7,'[1]Teilnehmer'!$B:$J,6,0)</f>
        <v>25</v>
      </c>
      <c r="P7" s="91">
        <f>VLOOKUP(D7,'[1]Teilnehmer'!$B:$J,7,0)</f>
        <v>28</v>
      </c>
      <c r="Q7" s="91">
        <f>VLOOKUP(D7,'[1]Teilnehmer'!$B:$J,8,0)</f>
        <v>28</v>
      </c>
      <c r="R7" s="58">
        <f>VLOOKUP(D7,'[1]Teilnehmer'!$B:$J,9,0)</f>
        <v>28</v>
      </c>
      <c r="S7" s="187">
        <f aca="true" t="shared" si="1" ref="S7:S22">SUM(O7:R7)</f>
        <v>109</v>
      </c>
      <c r="T7" s="187">
        <f>S7-(MIN($S$2:$S$22))</f>
        <v>0</v>
      </c>
      <c r="U7" s="116"/>
      <c r="V7" s="79"/>
      <c r="W7" s="77"/>
      <c r="X7" s="84"/>
      <c r="Y7" s="84"/>
      <c r="Z7" s="84"/>
      <c r="AA7" s="80"/>
    </row>
    <row r="8" spans="1:27" ht="15">
      <c r="A8" s="6">
        <v>2</v>
      </c>
      <c r="B8" s="150" t="s">
        <v>72</v>
      </c>
      <c r="C8" s="98" t="s">
        <v>59</v>
      </c>
      <c r="D8" s="98">
        <v>21702</v>
      </c>
      <c r="E8" s="115">
        <v>12</v>
      </c>
      <c r="F8" s="187">
        <f t="shared" si="0"/>
        <v>11</v>
      </c>
      <c r="G8" s="2"/>
      <c r="H8" s="96">
        <v>29</v>
      </c>
      <c r="I8" s="91">
        <v>29</v>
      </c>
      <c r="J8" s="91">
        <v>26</v>
      </c>
      <c r="K8" s="58"/>
      <c r="L8" s="186">
        <v>84</v>
      </c>
      <c r="M8" s="186">
        <v>0</v>
      </c>
      <c r="N8" s="116"/>
      <c r="O8" s="96">
        <f>VLOOKUP(D8,'[1]Teilnehmer'!$B:$J,6,0)</f>
        <v>30</v>
      </c>
      <c r="P8" s="91">
        <f>VLOOKUP(D8,'[1]Teilnehmer'!$B:$J,7,0)</f>
        <v>30</v>
      </c>
      <c r="Q8" s="91">
        <f>VLOOKUP(D8,'[1]Teilnehmer'!$B:$J,8,0)</f>
        <v>29</v>
      </c>
      <c r="R8" s="58">
        <f>VLOOKUP(D8,'[1]Teilnehmer'!$B:$J,9,0)</f>
        <v>31</v>
      </c>
      <c r="S8" s="187">
        <f t="shared" si="1"/>
        <v>120</v>
      </c>
      <c r="T8" s="187">
        <f aca="true" t="shared" si="2" ref="T8:T22">S8-(MIN($S$7:$S$22))</f>
        <v>11</v>
      </c>
      <c r="U8" s="116"/>
      <c r="V8" s="56"/>
      <c r="W8" s="87"/>
      <c r="X8" s="87"/>
      <c r="Y8" s="55"/>
      <c r="Z8" s="87"/>
      <c r="AA8" s="58"/>
    </row>
    <row r="9" spans="1:27" ht="15">
      <c r="A9" s="6">
        <v>3</v>
      </c>
      <c r="B9" s="150" t="s">
        <v>69</v>
      </c>
      <c r="C9" s="98" t="s">
        <v>59</v>
      </c>
      <c r="D9" s="98">
        <v>2334</v>
      </c>
      <c r="F9" s="187">
        <f t="shared" si="0"/>
        <v>20</v>
      </c>
      <c r="G9" s="2"/>
      <c r="H9" s="96">
        <v>29</v>
      </c>
      <c r="I9" s="91">
        <v>33</v>
      </c>
      <c r="J9" s="91">
        <v>31</v>
      </c>
      <c r="K9" s="58"/>
      <c r="L9" s="186">
        <v>93</v>
      </c>
      <c r="M9" s="186">
        <v>9</v>
      </c>
      <c r="N9" s="116"/>
      <c r="O9" s="96">
        <f>VLOOKUP(D9,'[1]Teilnehmer'!$B:$J,6,0)</f>
        <v>32</v>
      </c>
      <c r="P9" s="91">
        <f>VLOOKUP(D9,'[1]Teilnehmer'!$B:$J,7,0)</f>
        <v>28</v>
      </c>
      <c r="Q9" s="91">
        <f>VLOOKUP(D9,'[1]Teilnehmer'!$B:$J,8,0)</f>
        <v>30</v>
      </c>
      <c r="R9" s="58">
        <f>VLOOKUP(D9,'[1]Teilnehmer'!$B:$J,9,0)</f>
        <v>30</v>
      </c>
      <c r="S9" s="187">
        <f t="shared" si="1"/>
        <v>120</v>
      </c>
      <c r="T9" s="187">
        <f t="shared" si="2"/>
        <v>11</v>
      </c>
      <c r="U9" s="116"/>
      <c r="V9" s="56"/>
      <c r="W9" s="55"/>
      <c r="X9" s="55"/>
      <c r="Y9" s="55"/>
      <c r="Z9" s="55"/>
      <c r="AA9" s="58"/>
    </row>
    <row r="10" spans="1:27" ht="15">
      <c r="A10" s="6">
        <v>4</v>
      </c>
      <c r="B10" s="150" t="s">
        <v>86</v>
      </c>
      <c r="C10" s="98" t="s">
        <v>71</v>
      </c>
      <c r="D10" s="98">
        <v>33490</v>
      </c>
      <c r="F10" s="187">
        <f t="shared" si="0"/>
        <v>32</v>
      </c>
      <c r="G10" s="2"/>
      <c r="H10" s="96">
        <v>34</v>
      </c>
      <c r="I10" s="91">
        <v>27</v>
      </c>
      <c r="J10" s="91">
        <v>31</v>
      </c>
      <c r="K10" s="58"/>
      <c r="L10" s="186">
        <v>92</v>
      </c>
      <c r="M10" s="186">
        <v>8</v>
      </c>
      <c r="N10" s="116"/>
      <c r="O10" s="96">
        <f>VLOOKUP(D10,'[1]Teilnehmer'!$B:$J,6,0)</f>
        <v>39</v>
      </c>
      <c r="P10" s="91">
        <f>VLOOKUP(D10,'[1]Teilnehmer'!$B:$J,7,0)</f>
        <v>29</v>
      </c>
      <c r="Q10" s="91">
        <f>VLOOKUP(D10,'[1]Teilnehmer'!$B:$J,8,0)</f>
        <v>34</v>
      </c>
      <c r="R10" s="58">
        <f>VLOOKUP(D10,'[1]Teilnehmer'!$B:$J,9,0)</f>
        <v>31</v>
      </c>
      <c r="S10" s="187">
        <f t="shared" si="1"/>
        <v>133</v>
      </c>
      <c r="T10" s="187">
        <f t="shared" si="2"/>
        <v>24</v>
      </c>
      <c r="U10" s="116"/>
      <c r="V10" s="56"/>
      <c r="W10" s="55"/>
      <c r="X10" s="55"/>
      <c r="Y10" s="55"/>
      <c r="Z10" s="55"/>
      <c r="AA10" s="58"/>
    </row>
    <row r="11" spans="1:27" ht="15">
      <c r="A11" s="6">
        <v>4</v>
      </c>
      <c r="B11" s="150" t="s">
        <v>84</v>
      </c>
      <c r="C11" s="98" t="s">
        <v>80</v>
      </c>
      <c r="D11" s="98">
        <v>9558</v>
      </c>
      <c r="F11" s="187">
        <f t="shared" si="0"/>
        <v>32</v>
      </c>
      <c r="G11" s="2"/>
      <c r="H11" s="96">
        <v>33</v>
      </c>
      <c r="I11" s="91">
        <v>36</v>
      </c>
      <c r="J11" s="91">
        <v>28</v>
      </c>
      <c r="K11" s="58"/>
      <c r="L11" s="186">
        <v>97</v>
      </c>
      <c r="M11" s="186">
        <v>13</v>
      </c>
      <c r="N11" s="116"/>
      <c r="O11" s="96">
        <f>VLOOKUP(D11,'[1]Teilnehmer'!$B:$J,6,0)</f>
        <v>28</v>
      </c>
      <c r="P11" s="91">
        <f>VLOOKUP(D11,'[1]Teilnehmer'!$B:$J,7,0)</f>
        <v>34</v>
      </c>
      <c r="Q11" s="91">
        <f>VLOOKUP(D11,'[1]Teilnehmer'!$B:$J,8,0)</f>
        <v>32</v>
      </c>
      <c r="R11" s="58">
        <f>VLOOKUP(D11,'[1]Teilnehmer'!$B:$J,9,0)</f>
        <v>34</v>
      </c>
      <c r="S11" s="187">
        <f t="shared" si="1"/>
        <v>128</v>
      </c>
      <c r="T11" s="187">
        <f t="shared" si="2"/>
        <v>19</v>
      </c>
      <c r="U11" s="116"/>
      <c r="V11" s="56"/>
      <c r="W11" s="55"/>
      <c r="X11" s="55"/>
      <c r="Y11" s="55"/>
      <c r="Z11" s="55"/>
      <c r="AA11" s="58"/>
    </row>
    <row r="12" spans="1:27" ht="15">
      <c r="A12" s="6">
        <v>6</v>
      </c>
      <c r="B12" s="150" t="s">
        <v>100</v>
      </c>
      <c r="C12" s="98" t="s">
        <v>59</v>
      </c>
      <c r="D12" s="98">
        <v>23321</v>
      </c>
      <c r="F12" s="187">
        <f t="shared" si="0"/>
        <v>34</v>
      </c>
      <c r="G12" s="2"/>
      <c r="H12" s="96">
        <v>36</v>
      </c>
      <c r="I12" s="91">
        <v>30</v>
      </c>
      <c r="J12" s="91">
        <v>31</v>
      </c>
      <c r="K12" s="58"/>
      <c r="L12" s="186">
        <v>97</v>
      </c>
      <c r="M12" s="186">
        <v>13</v>
      </c>
      <c r="N12" s="116"/>
      <c r="O12" s="96">
        <f>VLOOKUP(D12,'[1]Teilnehmer'!$B:$J,6,0)</f>
        <v>30</v>
      </c>
      <c r="P12" s="91">
        <f>VLOOKUP(D12,'[1]Teilnehmer'!$B:$J,7,0)</f>
        <v>31</v>
      </c>
      <c r="Q12" s="91">
        <f>VLOOKUP(D12,'[1]Teilnehmer'!$B:$J,8,0)</f>
        <v>30</v>
      </c>
      <c r="R12" s="58">
        <f>VLOOKUP(D12,'[1]Teilnehmer'!$B:$J,9,0)</f>
        <v>39</v>
      </c>
      <c r="S12" s="187">
        <f t="shared" si="1"/>
        <v>130</v>
      </c>
      <c r="T12" s="187">
        <f t="shared" si="2"/>
        <v>21</v>
      </c>
      <c r="U12" s="116"/>
      <c r="V12" s="56"/>
      <c r="W12" s="55"/>
      <c r="X12" s="55"/>
      <c r="Y12" s="55"/>
      <c r="Z12" s="55"/>
      <c r="AA12" s="58"/>
    </row>
    <row r="13" spans="1:27" ht="15">
      <c r="A13" s="6">
        <v>6</v>
      </c>
      <c r="B13" s="150" t="s">
        <v>90</v>
      </c>
      <c r="C13" s="98" t="s">
        <v>59</v>
      </c>
      <c r="D13" s="98">
        <v>66060</v>
      </c>
      <c r="F13" s="187">
        <f t="shared" si="0"/>
        <v>34</v>
      </c>
      <c r="G13" s="2"/>
      <c r="H13" s="96">
        <v>36</v>
      </c>
      <c r="I13" s="91">
        <v>34</v>
      </c>
      <c r="J13" s="91">
        <v>36</v>
      </c>
      <c r="K13" s="58"/>
      <c r="L13" s="186">
        <v>106</v>
      </c>
      <c r="M13" s="186">
        <v>22</v>
      </c>
      <c r="N13" s="116"/>
      <c r="O13" s="96">
        <f>VLOOKUP(D13,'[1]Teilnehmer'!$B:$J,6,0)</f>
        <v>26</v>
      </c>
      <c r="P13" s="91">
        <f>VLOOKUP(D13,'[1]Teilnehmer'!$B:$J,7,0)</f>
        <v>32</v>
      </c>
      <c r="Q13" s="91">
        <f>VLOOKUP(D13,'[1]Teilnehmer'!$B:$J,8,0)</f>
        <v>32</v>
      </c>
      <c r="R13" s="58">
        <f>VLOOKUP(D13,'[1]Teilnehmer'!$B:$J,9,0)</f>
        <v>31</v>
      </c>
      <c r="S13" s="187">
        <f t="shared" si="1"/>
        <v>121</v>
      </c>
      <c r="T13" s="187">
        <f t="shared" si="2"/>
        <v>12</v>
      </c>
      <c r="U13" s="116"/>
      <c r="V13" s="96"/>
      <c r="W13" s="55"/>
      <c r="X13" s="55"/>
      <c r="Y13" s="87"/>
      <c r="Z13" s="55"/>
      <c r="AA13" s="58"/>
    </row>
    <row r="14" spans="1:27" ht="15">
      <c r="A14" s="6">
        <v>8</v>
      </c>
      <c r="B14" s="150" t="s">
        <v>81</v>
      </c>
      <c r="C14" s="98" t="s">
        <v>59</v>
      </c>
      <c r="D14" s="98">
        <v>38113</v>
      </c>
      <c r="F14" s="187">
        <f t="shared" si="0"/>
        <v>37</v>
      </c>
      <c r="G14" s="2"/>
      <c r="H14" s="96">
        <v>35</v>
      </c>
      <c r="I14" s="91">
        <v>37</v>
      </c>
      <c r="J14" s="91">
        <v>36</v>
      </c>
      <c r="K14" s="58"/>
      <c r="L14" s="186">
        <v>108</v>
      </c>
      <c r="M14" s="186">
        <v>24</v>
      </c>
      <c r="N14" s="116"/>
      <c r="O14" s="96">
        <f>VLOOKUP(D14,'[1]Teilnehmer'!$B:$J,6,0)</f>
        <v>29</v>
      </c>
      <c r="P14" s="91">
        <f>VLOOKUP(D14,'[1]Teilnehmer'!$B:$J,7,0)</f>
        <v>31</v>
      </c>
      <c r="Q14" s="91">
        <f>VLOOKUP(D14,'[1]Teilnehmer'!$B:$J,8,0)</f>
        <v>31</v>
      </c>
      <c r="R14" s="58">
        <f>VLOOKUP(D14,'[1]Teilnehmer'!$B:$J,9,0)</f>
        <v>31</v>
      </c>
      <c r="S14" s="187">
        <f t="shared" si="1"/>
        <v>122</v>
      </c>
      <c r="T14" s="187">
        <f t="shared" si="2"/>
        <v>13</v>
      </c>
      <c r="U14" s="116"/>
      <c r="V14" s="56"/>
      <c r="W14" s="91"/>
      <c r="X14" s="91"/>
      <c r="Y14" s="55"/>
      <c r="Z14" s="55"/>
      <c r="AA14" s="58"/>
    </row>
    <row r="15" spans="1:27" ht="15">
      <c r="A15" s="6">
        <v>9</v>
      </c>
      <c r="B15" s="150" t="s">
        <v>74</v>
      </c>
      <c r="C15" s="98" t="s">
        <v>75</v>
      </c>
      <c r="D15" s="98">
        <v>41929</v>
      </c>
      <c r="F15" s="187">
        <f t="shared" si="0"/>
        <v>44</v>
      </c>
      <c r="G15" s="2"/>
      <c r="H15" s="96">
        <v>32</v>
      </c>
      <c r="I15" s="91">
        <v>32</v>
      </c>
      <c r="J15" s="91">
        <v>34</v>
      </c>
      <c r="K15" s="58"/>
      <c r="L15" s="186">
        <v>98</v>
      </c>
      <c r="M15" s="186">
        <v>14</v>
      </c>
      <c r="N15" s="116"/>
      <c r="O15" s="96">
        <f>VLOOKUP(D15,'[1]Teilnehmer'!$B:$J,6,0)</f>
        <v>34</v>
      </c>
      <c r="P15" s="91">
        <f>VLOOKUP(D15,'[1]Teilnehmer'!$B:$J,7,0)</f>
        <v>34</v>
      </c>
      <c r="Q15" s="91">
        <f>VLOOKUP(D15,'[1]Teilnehmer'!$B:$J,8,0)</f>
        <v>39</v>
      </c>
      <c r="R15" s="58">
        <f>VLOOKUP(D15,'[1]Teilnehmer'!$B:$J,9,0)</f>
        <v>32</v>
      </c>
      <c r="S15" s="187">
        <f t="shared" si="1"/>
        <v>139</v>
      </c>
      <c r="T15" s="187">
        <f t="shared" si="2"/>
        <v>30</v>
      </c>
      <c r="U15" s="116"/>
      <c r="V15" s="56"/>
      <c r="W15" s="55"/>
      <c r="X15" s="55"/>
      <c r="Y15" s="55"/>
      <c r="Z15" s="55"/>
      <c r="AA15" s="58"/>
    </row>
    <row r="16" spans="1:27" ht="15">
      <c r="A16" s="6">
        <v>10</v>
      </c>
      <c r="B16" s="150" t="s">
        <v>88</v>
      </c>
      <c r="C16" s="98" t="s">
        <v>71</v>
      </c>
      <c r="D16" s="98">
        <v>30185</v>
      </c>
      <c r="F16" s="187">
        <f t="shared" si="0"/>
        <v>51</v>
      </c>
      <c r="G16" s="2"/>
      <c r="H16" s="96">
        <v>34</v>
      </c>
      <c r="I16" s="91">
        <v>34</v>
      </c>
      <c r="J16" s="91">
        <v>36</v>
      </c>
      <c r="K16" s="58"/>
      <c r="L16" s="186">
        <v>104</v>
      </c>
      <c r="M16" s="186">
        <v>20</v>
      </c>
      <c r="N16" s="116"/>
      <c r="O16" s="96">
        <f>VLOOKUP(D16,'[1]Teilnehmer'!$B:$J,6,0)</f>
        <v>33</v>
      </c>
      <c r="P16" s="91">
        <f>VLOOKUP(D16,'[1]Teilnehmer'!$B:$J,7,0)</f>
        <v>39</v>
      </c>
      <c r="Q16" s="91">
        <f>VLOOKUP(D16,'[1]Teilnehmer'!$B:$J,8,0)</f>
        <v>27</v>
      </c>
      <c r="R16" s="58">
        <f>VLOOKUP(D16,'[1]Teilnehmer'!$B:$J,9,0)</f>
        <v>41</v>
      </c>
      <c r="S16" s="187">
        <f t="shared" si="1"/>
        <v>140</v>
      </c>
      <c r="T16" s="187">
        <f t="shared" si="2"/>
        <v>31</v>
      </c>
      <c r="U16" s="116"/>
      <c r="V16" s="56"/>
      <c r="W16" s="55"/>
      <c r="X16" s="55"/>
      <c r="Y16" s="55"/>
      <c r="Z16" s="55"/>
      <c r="AA16" s="58"/>
    </row>
    <row r="17" spans="1:27" ht="15">
      <c r="A17" s="6">
        <v>11</v>
      </c>
      <c r="B17" s="150" t="s">
        <v>93</v>
      </c>
      <c r="C17" s="98" t="s">
        <v>61</v>
      </c>
      <c r="D17" s="98">
        <v>38362</v>
      </c>
      <c r="F17" s="187">
        <f t="shared" si="0"/>
        <v>52</v>
      </c>
      <c r="G17" s="2"/>
      <c r="H17" s="96">
        <v>36</v>
      </c>
      <c r="I17" s="91">
        <v>39</v>
      </c>
      <c r="J17" s="91">
        <v>37</v>
      </c>
      <c r="K17" s="58"/>
      <c r="L17" s="186">
        <v>112</v>
      </c>
      <c r="M17" s="186">
        <v>28</v>
      </c>
      <c r="N17" s="116"/>
      <c r="O17" s="96">
        <f>VLOOKUP(D17,'[1]Teilnehmer'!$B:$J,6,0)</f>
        <v>36</v>
      </c>
      <c r="P17" s="91">
        <f>VLOOKUP(D17,'[1]Teilnehmer'!$B:$J,7,0)</f>
        <v>33</v>
      </c>
      <c r="Q17" s="91">
        <f>VLOOKUP(D17,'[1]Teilnehmer'!$B:$J,8,0)</f>
        <v>31</v>
      </c>
      <c r="R17" s="58">
        <f>VLOOKUP(D17,'[1]Teilnehmer'!$B:$J,9,0)</f>
        <v>33</v>
      </c>
      <c r="S17" s="187">
        <f t="shared" si="1"/>
        <v>133</v>
      </c>
      <c r="T17" s="187">
        <f t="shared" si="2"/>
        <v>24</v>
      </c>
      <c r="U17" s="116"/>
      <c r="V17" s="96"/>
      <c r="W17" s="91"/>
      <c r="X17" s="91"/>
      <c r="Y17" s="91"/>
      <c r="Z17" s="91"/>
      <c r="AA17" s="58"/>
    </row>
    <row r="18" spans="1:27" ht="15">
      <c r="A18" s="6">
        <v>12</v>
      </c>
      <c r="B18" s="150" t="s">
        <v>139</v>
      </c>
      <c r="C18" s="98" t="s">
        <v>65</v>
      </c>
      <c r="D18" s="91">
        <v>20044</v>
      </c>
      <c r="F18" s="187">
        <f t="shared" si="0"/>
        <v>114</v>
      </c>
      <c r="H18" s="96">
        <v>42</v>
      </c>
      <c r="I18" s="91">
        <v>49</v>
      </c>
      <c r="J18" s="91">
        <v>47</v>
      </c>
      <c r="K18" s="58"/>
      <c r="L18" s="186">
        <v>138</v>
      </c>
      <c r="M18" s="186">
        <v>54</v>
      </c>
      <c r="N18" s="116"/>
      <c r="O18" s="96">
        <f>VLOOKUP(D18,'[1]Teilnehmer'!$B:$J,6,0)</f>
        <v>44</v>
      </c>
      <c r="P18" s="91">
        <f>VLOOKUP(D18,'[1]Teilnehmer'!$B:$J,7,0)</f>
        <v>40</v>
      </c>
      <c r="Q18" s="91">
        <f>VLOOKUP(D18,'[1]Teilnehmer'!$B:$J,8,0)</f>
        <v>43</v>
      </c>
      <c r="R18" s="58">
        <f>VLOOKUP(D18,'[1]Teilnehmer'!$B:$J,9,0)</f>
        <v>42</v>
      </c>
      <c r="S18" s="187">
        <f t="shared" si="1"/>
        <v>169</v>
      </c>
      <c r="T18" s="187">
        <f t="shared" si="2"/>
        <v>60</v>
      </c>
      <c r="U18" s="116"/>
      <c r="V18" s="96"/>
      <c r="W18" s="91"/>
      <c r="X18" s="91"/>
      <c r="Y18" s="91"/>
      <c r="Z18" s="91"/>
      <c r="AA18" s="58"/>
    </row>
    <row r="19" spans="1:27" ht="15">
      <c r="A19" s="6">
        <v>13</v>
      </c>
      <c r="B19" s="150" t="s">
        <v>85</v>
      </c>
      <c r="C19" s="98" t="s">
        <v>65</v>
      </c>
      <c r="D19" s="98">
        <v>40264</v>
      </c>
      <c r="F19" s="187">
        <f t="shared" si="0"/>
        <v>313</v>
      </c>
      <c r="G19" s="2"/>
      <c r="H19" s="96">
        <v>126</v>
      </c>
      <c r="I19" s="91">
        <v>126</v>
      </c>
      <c r="J19" s="91">
        <v>126</v>
      </c>
      <c r="K19" s="58"/>
      <c r="L19" s="186">
        <v>378</v>
      </c>
      <c r="M19" s="186">
        <v>294</v>
      </c>
      <c r="N19" s="117"/>
      <c r="O19" s="96">
        <f>VLOOKUP(D19,'[1]Teilnehmer'!$B:$J,6,0)</f>
        <v>32</v>
      </c>
      <c r="P19" s="91">
        <f>VLOOKUP(D19,'[1]Teilnehmer'!$B:$J,7,0)</f>
        <v>31</v>
      </c>
      <c r="Q19" s="91">
        <f>VLOOKUP(D19,'[1]Teilnehmer'!$B:$J,8,0)</f>
        <v>32</v>
      </c>
      <c r="R19" s="58">
        <f>VLOOKUP(D19,'[1]Teilnehmer'!$B:$J,9,0)</f>
        <v>33</v>
      </c>
      <c r="S19" s="187">
        <f t="shared" si="1"/>
        <v>128</v>
      </c>
      <c r="T19" s="187">
        <f t="shared" si="2"/>
        <v>19</v>
      </c>
      <c r="U19" s="116"/>
      <c r="V19" s="96"/>
      <c r="W19" s="91"/>
      <c r="X19" s="91"/>
      <c r="Y19" s="91"/>
      <c r="Z19" s="91"/>
      <c r="AA19" s="58"/>
    </row>
    <row r="20" spans="1:27" ht="15">
      <c r="A20" s="6">
        <v>14</v>
      </c>
      <c r="B20" s="150" t="s">
        <v>162</v>
      </c>
      <c r="C20" s="98" t="s">
        <v>165</v>
      </c>
      <c r="D20" s="98">
        <v>33131</v>
      </c>
      <c r="F20" s="187">
        <f t="shared" si="0"/>
        <v>414</v>
      </c>
      <c r="G20" s="2"/>
      <c r="H20" s="96">
        <v>35</v>
      </c>
      <c r="I20" s="91">
        <v>35</v>
      </c>
      <c r="J20" s="91">
        <v>33</v>
      </c>
      <c r="K20" s="58"/>
      <c r="L20" s="186">
        <v>103</v>
      </c>
      <c r="M20" s="186">
        <v>19</v>
      </c>
      <c r="N20" s="116"/>
      <c r="O20" s="96">
        <f>VLOOKUP(D20,'[1]Teilnehmer'!$B:$J,6,0)</f>
        <v>126</v>
      </c>
      <c r="P20" s="91">
        <f>VLOOKUP(D20,'[1]Teilnehmer'!$B:$J,7,0)</f>
        <v>126</v>
      </c>
      <c r="Q20" s="91">
        <f>VLOOKUP(D20,'[1]Teilnehmer'!$B:$J,8,0)</f>
        <v>126</v>
      </c>
      <c r="R20" s="58">
        <f>VLOOKUP(D20,'[1]Teilnehmer'!$B:$J,9,0)</f>
        <v>126</v>
      </c>
      <c r="S20" s="187">
        <f t="shared" si="1"/>
        <v>504</v>
      </c>
      <c r="T20" s="187">
        <f t="shared" si="2"/>
        <v>395</v>
      </c>
      <c r="U20" s="116"/>
      <c r="V20" s="56"/>
      <c r="W20" s="55"/>
      <c r="X20" s="55"/>
      <c r="Y20" s="55"/>
      <c r="Z20" s="55"/>
      <c r="AA20" s="58"/>
    </row>
    <row r="21" spans="1:27" ht="15">
      <c r="A21" s="6">
        <v>15</v>
      </c>
      <c r="B21" s="150" t="s">
        <v>79</v>
      </c>
      <c r="C21" s="98" t="s">
        <v>80</v>
      </c>
      <c r="D21" s="98">
        <v>9710</v>
      </c>
      <c r="F21" s="187">
        <f t="shared" si="0"/>
        <v>420</v>
      </c>
      <c r="G21" s="2"/>
      <c r="H21" s="96">
        <v>38</v>
      </c>
      <c r="I21" s="91">
        <v>35</v>
      </c>
      <c r="J21" s="91">
        <v>36</v>
      </c>
      <c r="K21" s="58"/>
      <c r="L21" s="186">
        <v>109</v>
      </c>
      <c r="M21" s="186">
        <v>25</v>
      </c>
      <c r="N21" s="116"/>
      <c r="O21" s="96">
        <f>VLOOKUP(D21,'[1]Teilnehmer'!$B:$J,6,0)</f>
        <v>126</v>
      </c>
      <c r="P21" s="91">
        <f>VLOOKUP(D21,'[1]Teilnehmer'!$B:$J,7,0)</f>
        <v>126</v>
      </c>
      <c r="Q21" s="91">
        <f>VLOOKUP(D21,'[1]Teilnehmer'!$B:$J,8,0)</f>
        <v>126</v>
      </c>
      <c r="R21" s="58">
        <f>VLOOKUP(D21,'[1]Teilnehmer'!$B:$J,9,0)</f>
        <v>126</v>
      </c>
      <c r="S21" s="187">
        <f t="shared" si="1"/>
        <v>504</v>
      </c>
      <c r="T21" s="187">
        <f t="shared" si="2"/>
        <v>395</v>
      </c>
      <c r="U21" s="116"/>
      <c r="V21" s="96"/>
      <c r="W21" s="55"/>
      <c r="X21" s="55"/>
      <c r="Y21" s="55"/>
      <c r="Z21" s="55"/>
      <c r="AA21" s="58"/>
    </row>
    <row r="22" spans="1:27" ht="15">
      <c r="A22" s="6">
        <v>16</v>
      </c>
      <c r="B22" s="150" t="s">
        <v>89</v>
      </c>
      <c r="C22" s="98" t="s">
        <v>71</v>
      </c>
      <c r="D22" s="98">
        <v>50463</v>
      </c>
      <c r="F22" s="187">
        <f t="shared" si="0"/>
        <v>423</v>
      </c>
      <c r="G22" s="2"/>
      <c r="H22" s="96">
        <v>38</v>
      </c>
      <c r="I22" s="91">
        <v>39</v>
      </c>
      <c r="J22" s="91">
        <v>35</v>
      </c>
      <c r="K22" s="58"/>
      <c r="L22" s="186">
        <v>112</v>
      </c>
      <c r="M22" s="186">
        <v>28</v>
      </c>
      <c r="N22" s="116"/>
      <c r="O22" s="96">
        <f>VLOOKUP(D22,'[1]Teilnehmer'!$B:$J,6,0)</f>
        <v>126</v>
      </c>
      <c r="P22" s="91">
        <f>VLOOKUP(D22,'[1]Teilnehmer'!$B:$J,7,0)</f>
        <v>126</v>
      </c>
      <c r="Q22" s="91">
        <f>VLOOKUP(D22,'[1]Teilnehmer'!$B:$J,8,0)</f>
        <v>126</v>
      </c>
      <c r="R22" s="58">
        <f>VLOOKUP(D22,'[1]Teilnehmer'!$B:$J,9,0)</f>
        <v>126</v>
      </c>
      <c r="S22" s="187">
        <f t="shared" si="1"/>
        <v>504</v>
      </c>
      <c r="T22" s="187">
        <f t="shared" si="2"/>
        <v>395</v>
      </c>
      <c r="U22" s="116"/>
      <c r="V22" s="56"/>
      <c r="W22" s="55"/>
      <c r="X22" s="91"/>
      <c r="Y22" s="55"/>
      <c r="Z22" s="55"/>
      <c r="AA22" s="58"/>
    </row>
    <row r="23" spans="1:27" ht="15">
      <c r="A23" s="6"/>
      <c r="B23" s="118"/>
      <c r="C23" s="4"/>
      <c r="D23" s="5"/>
      <c r="F23" s="46"/>
      <c r="G23" s="2"/>
      <c r="H23" s="56"/>
      <c r="I23" s="91"/>
      <c r="J23" s="55"/>
      <c r="K23" s="55"/>
      <c r="L23" s="55"/>
      <c r="M23" s="22"/>
      <c r="N23" s="116"/>
      <c r="O23" s="86"/>
      <c r="P23" s="55"/>
      <c r="Q23" s="55"/>
      <c r="R23" s="55"/>
      <c r="S23" s="55"/>
      <c r="T23" s="91"/>
      <c r="U23" s="116"/>
      <c r="V23" s="96"/>
      <c r="W23" s="91"/>
      <c r="X23" s="91"/>
      <c r="Y23" s="91"/>
      <c r="Z23" s="91"/>
      <c r="AA23" s="58"/>
    </row>
    <row r="24" spans="1:27" ht="15">
      <c r="A24" s="6"/>
      <c r="B24" s="119"/>
      <c r="C24" s="7"/>
      <c r="D24" s="8"/>
      <c r="F24" s="48"/>
      <c r="G24" s="2"/>
      <c r="H24" s="92"/>
      <c r="I24" s="89"/>
      <c r="J24" s="88"/>
      <c r="K24" s="99"/>
      <c r="L24" s="89"/>
      <c r="M24" s="100"/>
      <c r="N24" s="116"/>
      <c r="O24" s="96"/>
      <c r="P24" s="91"/>
      <c r="Q24" s="91"/>
      <c r="R24" s="91"/>
      <c r="S24" s="91"/>
      <c r="T24" s="91"/>
      <c r="U24" s="116"/>
      <c r="V24" s="96"/>
      <c r="W24" s="91"/>
      <c r="X24" s="91"/>
      <c r="Y24" s="91"/>
      <c r="Z24" s="91"/>
      <c r="AA24" s="58"/>
    </row>
    <row r="25" spans="1:27" ht="15" customHeight="1" thickBot="1">
      <c r="A25" s="9"/>
      <c r="B25" s="120"/>
      <c r="C25" s="11"/>
      <c r="D25" s="23"/>
      <c r="F25" s="47"/>
      <c r="G25" s="2"/>
      <c r="H25" s="101"/>
      <c r="I25" s="102"/>
      <c r="J25" s="102"/>
      <c r="K25" s="102"/>
      <c r="L25" s="103"/>
      <c r="M25" s="57"/>
      <c r="N25" s="116"/>
      <c r="O25" s="105"/>
      <c r="P25" s="106"/>
      <c r="Q25" s="106"/>
      <c r="R25" s="106"/>
      <c r="S25" s="109"/>
      <c r="T25" s="108"/>
      <c r="U25" s="117"/>
      <c r="V25" s="110"/>
      <c r="W25" s="111"/>
      <c r="X25" s="111"/>
      <c r="Y25" s="111"/>
      <c r="Z25" s="112"/>
      <c r="AA25" s="108"/>
    </row>
    <row r="26" spans="15:27" ht="27" customHeight="1" thickBot="1">
      <c r="O26" s="24"/>
      <c r="P26" s="24"/>
      <c r="Q26" s="24"/>
      <c r="R26" s="24"/>
      <c r="S26" s="24"/>
      <c r="T26" s="24"/>
      <c r="V26" s="24"/>
      <c r="W26" s="24"/>
      <c r="X26" s="24"/>
      <c r="Y26" s="24"/>
      <c r="Z26" s="24"/>
      <c r="AA26" s="24"/>
    </row>
    <row r="27" spans="1:27" s="18" customFormat="1" ht="29.25" customHeight="1" thickBot="1">
      <c r="A27" s="14" t="s">
        <v>0</v>
      </c>
      <c r="B27" s="15" t="s">
        <v>1</v>
      </c>
      <c r="C27" s="16" t="s">
        <v>2</v>
      </c>
      <c r="D27" s="17" t="s">
        <v>3</v>
      </c>
      <c r="F27" s="19" t="s">
        <v>8</v>
      </c>
      <c r="H27" s="233" t="s">
        <v>32</v>
      </c>
      <c r="I27" s="234"/>
      <c r="J27" s="234"/>
      <c r="K27" s="234"/>
      <c r="L27" s="234"/>
      <c r="M27" s="235"/>
      <c r="O27" s="239" t="s">
        <v>52</v>
      </c>
      <c r="P27" s="237"/>
      <c r="Q27" s="237"/>
      <c r="R27" s="237"/>
      <c r="S27" s="237"/>
      <c r="T27" s="238"/>
      <c r="V27" s="239" t="s">
        <v>36</v>
      </c>
      <c r="W27" s="253"/>
      <c r="X27" s="253"/>
      <c r="Y27" s="253"/>
      <c r="Z27" s="253"/>
      <c r="AA27" s="254"/>
    </row>
    <row r="28" spans="1:27" ht="11.25">
      <c r="A28" s="131"/>
      <c r="B28" s="69"/>
      <c r="C28" s="69"/>
      <c r="D28" s="70"/>
      <c r="F28" s="20"/>
      <c r="H28" s="51"/>
      <c r="I28" s="52"/>
      <c r="J28" s="52"/>
      <c r="K28" s="52"/>
      <c r="L28" s="52"/>
      <c r="M28" s="53"/>
      <c r="O28" s="25"/>
      <c r="P28" s="26"/>
      <c r="Q28" s="26"/>
      <c r="R28" s="26"/>
      <c r="S28" s="26"/>
      <c r="T28" s="27"/>
      <c r="V28" s="25"/>
      <c r="W28" s="26"/>
      <c r="X28" s="26"/>
      <c r="Y28" s="26"/>
      <c r="Z28" s="26"/>
      <c r="AA28" s="27"/>
    </row>
    <row r="29" spans="1:27" ht="15.75">
      <c r="A29" s="132" t="s">
        <v>13</v>
      </c>
      <c r="B29" s="71"/>
      <c r="C29" s="71"/>
      <c r="D29" s="72"/>
      <c r="F29" s="20" t="s">
        <v>9</v>
      </c>
      <c r="H29" s="240" t="s">
        <v>5</v>
      </c>
      <c r="I29" s="249"/>
      <c r="J29" s="249"/>
      <c r="K29" s="250"/>
      <c r="L29" s="52"/>
      <c r="M29" s="53"/>
      <c r="O29" s="240" t="s">
        <v>5</v>
      </c>
      <c r="P29" s="241"/>
      <c r="Q29" s="241"/>
      <c r="R29" s="242"/>
      <c r="S29" s="26"/>
      <c r="T29" s="27"/>
      <c r="V29" s="240" t="s">
        <v>5</v>
      </c>
      <c r="W29" s="241"/>
      <c r="X29" s="241"/>
      <c r="Y29" s="242"/>
      <c r="Z29" s="26"/>
      <c r="AA29" s="27"/>
    </row>
    <row r="30" spans="1:27" ht="12" thickBot="1">
      <c r="A30" s="73"/>
      <c r="B30" s="74"/>
      <c r="C30" s="74"/>
      <c r="D30" s="75"/>
      <c r="F30" s="32"/>
      <c r="H30" s="28">
        <v>1</v>
      </c>
      <c r="I30" s="29">
        <v>2</v>
      </c>
      <c r="J30" s="29">
        <v>3</v>
      </c>
      <c r="K30" s="29">
        <v>4</v>
      </c>
      <c r="L30" s="29" t="s">
        <v>6</v>
      </c>
      <c r="M30" s="30" t="s">
        <v>7</v>
      </c>
      <c r="O30" s="28">
        <v>1</v>
      </c>
      <c r="P30" s="29">
        <v>2</v>
      </c>
      <c r="Q30" s="29">
        <v>3</v>
      </c>
      <c r="R30" s="29">
        <v>4</v>
      </c>
      <c r="S30" s="29" t="s">
        <v>6</v>
      </c>
      <c r="T30" s="30" t="s">
        <v>7</v>
      </c>
      <c r="V30" s="28">
        <v>1</v>
      </c>
      <c r="W30" s="29">
        <v>2</v>
      </c>
      <c r="X30" s="29">
        <v>3</v>
      </c>
      <c r="Y30" s="29">
        <v>4</v>
      </c>
      <c r="Z30" s="29" t="s">
        <v>6</v>
      </c>
      <c r="AA30" s="30" t="s">
        <v>7</v>
      </c>
    </row>
    <row r="31" spans="1:27" ht="15">
      <c r="A31" s="3">
        <v>1</v>
      </c>
      <c r="B31" s="150" t="s">
        <v>122</v>
      </c>
      <c r="C31" s="98" t="s">
        <v>65</v>
      </c>
      <c r="D31" s="156">
        <v>155</v>
      </c>
      <c r="F31" s="187">
        <f aca="true" t="shared" si="3" ref="F31:F50">M31+T31+AA31</f>
        <v>4</v>
      </c>
      <c r="G31" s="2"/>
      <c r="H31" s="96">
        <v>32</v>
      </c>
      <c r="I31" s="91">
        <v>31</v>
      </c>
      <c r="J31" s="91">
        <v>28</v>
      </c>
      <c r="K31" s="80"/>
      <c r="L31" s="90">
        <f aca="true" t="shared" si="4" ref="L31:L50">SUM(H31:K31)</f>
        <v>91</v>
      </c>
      <c r="M31" s="80">
        <v>4</v>
      </c>
      <c r="N31" s="116"/>
      <c r="O31" s="96">
        <f>VLOOKUP(D31,'[1]Teilnehmer'!$B:$J,6,0)</f>
        <v>30</v>
      </c>
      <c r="P31" s="91">
        <f>VLOOKUP(D31,'[1]Teilnehmer'!$B:$J,7,0)</f>
        <v>27</v>
      </c>
      <c r="Q31" s="91">
        <f>VLOOKUP(D31,'[1]Teilnehmer'!$B:$J,8,0)</f>
        <v>27</v>
      </c>
      <c r="R31" s="58">
        <f>VLOOKUP(D31,'[1]Teilnehmer'!$B:$J,9,0)</f>
        <v>34</v>
      </c>
      <c r="S31" s="187">
        <f aca="true" t="shared" si="5" ref="S31:S50">SUM(O31:R31)</f>
        <v>118</v>
      </c>
      <c r="T31" s="187">
        <f aca="true" t="shared" si="6" ref="T31:T50">S31-(MIN($S$31:$S$50))</f>
        <v>0</v>
      </c>
      <c r="U31" s="116"/>
      <c r="V31" s="79"/>
      <c r="W31" s="77"/>
      <c r="X31" s="77"/>
      <c r="Y31" s="84"/>
      <c r="Z31" s="77"/>
      <c r="AA31" s="80"/>
    </row>
    <row r="32" spans="1:27" ht="15">
      <c r="A32" s="6">
        <v>2</v>
      </c>
      <c r="B32" s="150" t="s">
        <v>130</v>
      </c>
      <c r="C32" s="98" t="s">
        <v>65</v>
      </c>
      <c r="D32" s="22">
        <v>63137</v>
      </c>
      <c r="F32" s="187">
        <f t="shared" si="3"/>
        <v>13</v>
      </c>
      <c r="G32" s="2"/>
      <c r="H32" s="96">
        <v>31</v>
      </c>
      <c r="I32" s="91">
        <v>32</v>
      </c>
      <c r="J32" s="91">
        <v>26</v>
      </c>
      <c r="K32" s="58"/>
      <c r="L32" s="90">
        <f t="shared" si="4"/>
        <v>89</v>
      </c>
      <c r="M32" s="58">
        <v>2</v>
      </c>
      <c r="N32" s="116"/>
      <c r="O32" s="96">
        <f>VLOOKUP(D32,'[1]Teilnehmer'!$B:$J,6,0)</f>
        <v>36</v>
      </c>
      <c r="P32" s="91">
        <f>VLOOKUP(D32,'[1]Teilnehmer'!$B:$J,7,0)</f>
        <v>27</v>
      </c>
      <c r="Q32" s="91">
        <f>VLOOKUP(D32,'[1]Teilnehmer'!$B:$J,8,0)</f>
        <v>35</v>
      </c>
      <c r="R32" s="58">
        <f>VLOOKUP(D32,'[1]Teilnehmer'!$B:$J,9,0)</f>
        <v>31</v>
      </c>
      <c r="S32" s="187">
        <f t="shared" si="5"/>
        <v>129</v>
      </c>
      <c r="T32" s="187">
        <f t="shared" si="6"/>
        <v>11</v>
      </c>
      <c r="U32" s="116"/>
      <c r="V32" s="56"/>
      <c r="W32" s="87"/>
      <c r="X32" s="55"/>
      <c r="Y32" s="55"/>
      <c r="Z32" s="55"/>
      <c r="AA32" s="58"/>
    </row>
    <row r="33" spans="1:27" ht="15">
      <c r="A33" s="6">
        <v>3</v>
      </c>
      <c r="B33" s="150" t="s">
        <v>163</v>
      </c>
      <c r="C33" s="98" t="s">
        <v>165</v>
      </c>
      <c r="D33" s="22">
        <v>5324</v>
      </c>
      <c r="F33" s="187">
        <f t="shared" si="3"/>
        <v>15</v>
      </c>
      <c r="G33" s="2"/>
      <c r="H33" s="96">
        <v>33</v>
      </c>
      <c r="I33" s="91">
        <v>32</v>
      </c>
      <c r="J33" s="91">
        <v>30</v>
      </c>
      <c r="K33" s="58"/>
      <c r="L33" s="90">
        <f t="shared" si="4"/>
        <v>95</v>
      </c>
      <c r="M33" s="58">
        <v>8</v>
      </c>
      <c r="N33" s="116"/>
      <c r="O33" s="96">
        <f>VLOOKUP(D33,'[1]Teilnehmer'!$B:$J,6,0)</f>
        <v>30</v>
      </c>
      <c r="P33" s="91">
        <f>VLOOKUP(D33,'[1]Teilnehmer'!$B:$J,7,0)</f>
        <v>31</v>
      </c>
      <c r="Q33" s="91">
        <f>VLOOKUP(D33,'[1]Teilnehmer'!$B:$J,8,0)</f>
        <v>33</v>
      </c>
      <c r="R33" s="58">
        <f>VLOOKUP(D33,'[1]Teilnehmer'!$B:$J,9,0)</f>
        <v>31</v>
      </c>
      <c r="S33" s="187">
        <f t="shared" si="5"/>
        <v>125</v>
      </c>
      <c r="T33" s="187">
        <f t="shared" si="6"/>
        <v>7</v>
      </c>
      <c r="U33" s="116"/>
      <c r="V33" s="56"/>
      <c r="W33" s="87"/>
      <c r="X33" s="55"/>
      <c r="Y33" s="55"/>
      <c r="Z33" s="55"/>
      <c r="AA33" s="58"/>
    </row>
    <row r="34" spans="1:27" ht="15">
      <c r="A34" s="6">
        <v>4</v>
      </c>
      <c r="B34" s="150" t="s">
        <v>125</v>
      </c>
      <c r="C34" s="98" t="s">
        <v>65</v>
      </c>
      <c r="D34" s="22">
        <v>43821</v>
      </c>
      <c r="F34" s="187">
        <f t="shared" si="3"/>
        <v>16</v>
      </c>
      <c r="G34" s="2"/>
      <c r="H34" s="96">
        <v>28</v>
      </c>
      <c r="I34" s="91">
        <v>36</v>
      </c>
      <c r="J34" s="91">
        <v>31</v>
      </c>
      <c r="K34" s="58"/>
      <c r="L34" s="90">
        <f t="shared" si="4"/>
        <v>95</v>
      </c>
      <c r="M34" s="58">
        <v>8</v>
      </c>
      <c r="N34" s="116"/>
      <c r="O34" s="96">
        <f>VLOOKUP(D34,'[1]Teilnehmer'!$B:$J,6,0)</f>
        <v>34</v>
      </c>
      <c r="P34" s="91">
        <f>VLOOKUP(D34,'[1]Teilnehmer'!$B:$J,7,0)</f>
        <v>30</v>
      </c>
      <c r="Q34" s="91">
        <f>VLOOKUP(D34,'[1]Teilnehmer'!$B:$J,8,0)</f>
        <v>34</v>
      </c>
      <c r="R34" s="58">
        <f>VLOOKUP(D34,'[1]Teilnehmer'!$B:$J,9,0)</f>
        <v>28</v>
      </c>
      <c r="S34" s="187">
        <f t="shared" si="5"/>
        <v>126</v>
      </c>
      <c r="T34" s="187">
        <f t="shared" si="6"/>
        <v>8</v>
      </c>
      <c r="U34" s="116"/>
      <c r="V34" s="96"/>
      <c r="W34" s="91"/>
      <c r="X34" s="91"/>
      <c r="Y34" s="91"/>
      <c r="Z34" s="91"/>
      <c r="AA34" s="58"/>
    </row>
    <row r="35" spans="1:27" ht="15">
      <c r="A35" s="6">
        <v>5</v>
      </c>
      <c r="B35" s="150" t="s">
        <v>121</v>
      </c>
      <c r="C35" s="98" t="s">
        <v>71</v>
      </c>
      <c r="D35" s="22">
        <v>23183</v>
      </c>
      <c r="F35" s="187">
        <f t="shared" si="3"/>
        <v>18</v>
      </c>
      <c r="G35" s="2"/>
      <c r="H35" s="96">
        <v>36</v>
      </c>
      <c r="I35" s="91">
        <v>31</v>
      </c>
      <c r="J35" s="91">
        <v>22</v>
      </c>
      <c r="K35" s="58"/>
      <c r="L35" s="90">
        <f t="shared" si="4"/>
        <v>89</v>
      </c>
      <c r="M35" s="58">
        <v>2</v>
      </c>
      <c r="N35" s="116"/>
      <c r="O35" s="96">
        <f>VLOOKUP(D35,'[1]Teilnehmer'!$B:$J,6,0)</f>
        <v>31</v>
      </c>
      <c r="P35" s="91">
        <f>VLOOKUP(D35,'[1]Teilnehmer'!$B:$J,7,0)</f>
        <v>30</v>
      </c>
      <c r="Q35" s="91">
        <f>VLOOKUP(D35,'[1]Teilnehmer'!$B:$J,8,0)</f>
        <v>37</v>
      </c>
      <c r="R35" s="58">
        <f>VLOOKUP(D35,'[1]Teilnehmer'!$B:$J,9,0)</f>
        <v>36</v>
      </c>
      <c r="S35" s="187">
        <f t="shared" si="5"/>
        <v>134</v>
      </c>
      <c r="T35" s="187">
        <f t="shared" si="6"/>
        <v>16</v>
      </c>
      <c r="U35" s="116"/>
      <c r="V35" s="56"/>
      <c r="W35" s="55"/>
      <c r="X35" s="91"/>
      <c r="Y35" s="55"/>
      <c r="Z35" s="55"/>
      <c r="AA35" s="58"/>
    </row>
    <row r="36" spans="1:27" ht="15">
      <c r="A36" s="6">
        <v>6</v>
      </c>
      <c r="B36" s="150" t="s">
        <v>120</v>
      </c>
      <c r="C36" s="98" t="s">
        <v>59</v>
      </c>
      <c r="D36" s="22">
        <v>26349</v>
      </c>
      <c r="E36" s="115">
        <v>12</v>
      </c>
      <c r="F36" s="187">
        <f t="shared" si="3"/>
        <v>22</v>
      </c>
      <c r="G36" s="2"/>
      <c r="H36" s="96">
        <v>33</v>
      </c>
      <c r="I36" s="91">
        <v>30</v>
      </c>
      <c r="J36" s="91">
        <v>29</v>
      </c>
      <c r="K36" s="58"/>
      <c r="L36" s="90">
        <f t="shared" si="4"/>
        <v>92</v>
      </c>
      <c r="M36" s="58">
        <v>5</v>
      </c>
      <c r="N36" s="116"/>
      <c r="O36" s="96">
        <f>VLOOKUP(D36,'[1]Teilnehmer'!$B:$J,6,0)</f>
        <v>33</v>
      </c>
      <c r="P36" s="91">
        <f>VLOOKUP(D36,'[1]Teilnehmer'!$B:$J,7,0)</f>
        <v>32</v>
      </c>
      <c r="Q36" s="91">
        <f>VLOOKUP(D36,'[1]Teilnehmer'!$B:$J,8,0)</f>
        <v>34</v>
      </c>
      <c r="R36" s="58">
        <f>VLOOKUP(D36,'[1]Teilnehmer'!$B:$J,9,0)</f>
        <v>36</v>
      </c>
      <c r="S36" s="187">
        <f t="shared" si="5"/>
        <v>135</v>
      </c>
      <c r="T36" s="187">
        <f t="shared" si="6"/>
        <v>17</v>
      </c>
      <c r="U36" s="116"/>
      <c r="V36" s="56"/>
      <c r="W36" s="55"/>
      <c r="X36" s="55"/>
      <c r="Y36" s="55"/>
      <c r="Z36" s="55"/>
      <c r="AA36" s="58"/>
    </row>
    <row r="37" spans="1:27" ht="15">
      <c r="A37" s="6">
        <v>7</v>
      </c>
      <c r="B37" s="150" t="s">
        <v>123</v>
      </c>
      <c r="C37" s="98" t="s">
        <v>59</v>
      </c>
      <c r="D37" s="22">
        <v>456</v>
      </c>
      <c r="F37" s="187">
        <f t="shared" si="3"/>
        <v>26</v>
      </c>
      <c r="G37" s="2"/>
      <c r="H37" s="96">
        <v>33</v>
      </c>
      <c r="I37" s="91">
        <v>32</v>
      </c>
      <c r="J37" s="91">
        <v>31</v>
      </c>
      <c r="K37" s="58"/>
      <c r="L37" s="90">
        <f t="shared" si="4"/>
        <v>96</v>
      </c>
      <c r="M37" s="58">
        <v>9</v>
      </c>
      <c r="N37" s="116"/>
      <c r="O37" s="96">
        <f>VLOOKUP(D37,'[1]Teilnehmer'!$B:$J,6,0)</f>
        <v>33</v>
      </c>
      <c r="P37" s="91">
        <f>VLOOKUP(D37,'[1]Teilnehmer'!$B:$J,7,0)</f>
        <v>36</v>
      </c>
      <c r="Q37" s="91">
        <f>VLOOKUP(D37,'[1]Teilnehmer'!$B:$J,8,0)</f>
        <v>30</v>
      </c>
      <c r="R37" s="58">
        <f>VLOOKUP(D37,'[1]Teilnehmer'!$B:$J,9,0)</f>
        <v>36</v>
      </c>
      <c r="S37" s="187">
        <f t="shared" si="5"/>
        <v>135</v>
      </c>
      <c r="T37" s="187">
        <f t="shared" si="6"/>
        <v>17</v>
      </c>
      <c r="U37" s="116"/>
      <c r="V37" s="56"/>
      <c r="W37" s="55"/>
      <c r="X37" s="55"/>
      <c r="Y37" s="55"/>
      <c r="Z37" s="55"/>
      <c r="AA37" s="58"/>
    </row>
    <row r="38" spans="1:27" ht="15">
      <c r="A38" s="6">
        <v>8</v>
      </c>
      <c r="B38" s="150" t="s">
        <v>161</v>
      </c>
      <c r="C38" s="98" t="s">
        <v>165</v>
      </c>
      <c r="D38" s="22">
        <v>17705</v>
      </c>
      <c r="F38" s="187">
        <f t="shared" si="3"/>
        <v>30</v>
      </c>
      <c r="G38" s="2"/>
      <c r="H38" s="96">
        <v>35</v>
      </c>
      <c r="I38" s="91">
        <v>31</v>
      </c>
      <c r="J38" s="91">
        <v>32</v>
      </c>
      <c r="K38" s="58"/>
      <c r="L38" s="90">
        <f t="shared" si="4"/>
        <v>98</v>
      </c>
      <c r="M38" s="58">
        <v>11</v>
      </c>
      <c r="N38" s="116"/>
      <c r="O38" s="96">
        <f>VLOOKUP(D38,'[1]Teilnehmer'!$B:$J,6,0)</f>
        <v>36</v>
      </c>
      <c r="P38" s="91">
        <f>VLOOKUP(D38,'[1]Teilnehmer'!$B:$J,7,0)</f>
        <v>37</v>
      </c>
      <c r="Q38" s="91">
        <f>VLOOKUP(D38,'[1]Teilnehmer'!$B:$J,8,0)</f>
        <v>33</v>
      </c>
      <c r="R38" s="58">
        <f>VLOOKUP(D38,'[1]Teilnehmer'!$B:$J,9,0)</f>
        <v>31</v>
      </c>
      <c r="S38" s="187">
        <f t="shared" si="5"/>
        <v>137</v>
      </c>
      <c r="T38" s="187">
        <f t="shared" si="6"/>
        <v>19</v>
      </c>
      <c r="U38" s="116"/>
      <c r="V38" s="56"/>
      <c r="W38" s="55"/>
      <c r="X38" s="55"/>
      <c r="Y38" s="55"/>
      <c r="Z38" s="55"/>
      <c r="AA38" s="58"/>
    </row>
    <row r="39" spans="1:27" ht="15">
      <c r="A39" s="6">
        <v>9</v>
      </c>
      <c r="B39" s="150" t="s">
        <v>137</v>
      </c>
      <c r="C39" s="98" t="s">
        <v>65</v>
      </c>
      <c r="D39" s="22">
        <v>5263</v>
      </c>
      <c r="F39" s="187">
        <f t="shared" si="3"/>
        <v>36</v>
      </c>
      <c r="G39" s="2"/>
      <c r="H39" s="96">
        <v>38</v>
      </c>
      <c r="I39" s="91">
        <v>32</v>
      </c>
      <c r="J39" s="91">
        <v>31</v>
      </c>
      <c r="K39" s="58"/>
      <c r="L39" s="90">
        <f t="shared" si="4"/>
        <v>101</v>
      </c>
      <c r="M39" s="58">
        <v>14</v>
      </c>
      <c r="N39" s="116"/>
      <c r="O39" s="96">
        <f>VLOOKUP(D39,'[1]Teilnehmer'!$B:$J,6,0)</f>
        <v>32</v>
      </c>
      <c r="P39" s="91">
        <f>VLOOKUP(D39,'[1]Teilnehmer'!$B:$J,7,0)</f>
        <v>32</v>
      </c>
      <c r="Q39" s="91">
        <f>VLOOKUP(D39,'[1]Teilnehmer'!$B:$J,8,0)</f>
        <v>43</v>
      </c>
      <c r="R39" s="58">
        <f>VLOOKUP(D39,'[1]Teilnehmer'!$B:$J,9,0)</f>
        <v>33</v>
      </c>
      <c r="S39" s="187">
        <f t="shared" si="5"/>
        <v>140</v>
      </c>
      <c r="T39" s="187">
        <f t="shared" si="6"/>
        <v>22</v>
      </c>
      <c r="U39" s="116"/>
      <c r="V39" s="56"/>
      <c r="W39" s="55"/>
      <c r="X39" s="55"/>
      <c r="Y39" s="55"/>
      <c r="Z39" s="55"/>
      <c r="AA39" s="58"/>
    </row>
    <row r="40" spans="1:27" ht="15">
      <c r="A40" s="6">
        <v>10</v>
      </c>
      <c r="B40" s="150" t="s">
        <v>160</v>
      </c>
      <c r="C40" s="98" t="s">
        <v>165</v>
      </c>
      <c r="D40" s="22">
        <v>5326</v>
      </c>
      <c r="F40" s="187">
        <f t="shared" si="3"/>
        <v>44</v>
      </c>
      <c r="G40" s="2"/>
      <c r="H40" s="96">
        <v>35</v>
      </c>
      <c r="I40" s="91">
        <v>33</v>
      </c>
      <c r="J40" s="91">
        <v>34</v>
      </c>
      <c r="K40" s="58"/>
      <c r="L40" s="90">
        <f t="shared" si="4"/>
        <v>102</v>
      </c>
      <c r="M40" s="58">
        <v>15</v>
      </c>
      <c r="N40" s="116"/>
      <c r="O40" s="96">
        <f>VLOOKUP(D40,'[1]Teilnehmer'!$B:$J,6,0)</f>
        <v>40</v>
      </c>
      <c r="P40" s="91">
        <f>VLOOKUP(D40,'[1]Teilnehmer'!$B:$J,7,0)</f>
        <v>39</v>
      </c>
      <c r="Q40" s="91">
        <f>VLOOKUP(D40,'[1]Teilnehmer'!$B:$J,8,0)</f>
        <v>36</v>
      </c>
      <c r="R40" s="58">
        <f>VLOOKUP(D40,'[1]Teilnehmer'!$B:$J,9,0)</f>
        <v>32</v>
      </c>
      <c r="S40" s="187">
        <f t="shared" si="5"/>
        <v>147</v>
      </c>
      <c r="T40" s="187">
        <f t="shared" si="6"/>
        <v>29</v>
      </c>
      <c r="U40" s="116"/>
      <c r="V40" s="56"/>
      <c r="W40" s="55"/>
      <c r="X40" s="55"/>
      <c r="Y40" s="55"/>
      <c r="Z40" s="55"/>
      <c r="AA40" s="58"/>
    </row>
    <row r="41" spans="1:27" ht="15">
      <c r="A41" s="6">
        <v>11</v>
      </c>
      <c r="B41" s="150" t="s">
        <v>126</v>
      </c>
      <c r="C41" s="98" t="s">
        <v>71</v>
      </c>
      <c r="D41" s="22">
        <v>17490</v>
      </c>
      <c r="F41" s="187">
        <f t="shared" si="3"/>
        <v>48</v>
      </c>
      <c r="G41" s="2"/>
      <c r="H41" s="96">
        <v>41</v>
      </c>
      <c r="I41" s="91">
        <v>31</v>
      </c>
      <c r="J41" s="91">
        <v>39</v>
      </c>
      <c r="K41" s="58"/>
      <c r="L41" s="90">
        <f t="shared" si="4"/>
        <v>111</v>
      </c>
      <c r="M41" s="58">
        <v>24</v>
      </c>
      <c r="N41" s="191"/>
      <c r="O41" s="96">
        <f>VLOOKUP(D41,'[1]Teilnehmer'!$B:$J,6,0)</f>
        <v>36</v>
      </c>
      <c r="P41" s="91">
        <f>VLOOKUP(D41,'[1]Teilnehmer'!$B:$J,7,0)</f>
        <v>36</v>
      </c>
      <c r="Q41" s="91">
        <f>VLOOKUP(D41,'[1]Teilnehmer'!$B:$J,8,0)</f>
        <v>36</v>
      </c>
      <c r="R41" s="58">
        <f>VLOOKUP(D41,'[1]Teilnehmer'!$B:$J,9,0)</f>
        <v>34</v>
      </c>
      <c r="S41" s="187">
        <f t="shared" si="5"/>
        <v>142</v>
      </c>
      <c r="T41" s="187">
        <f t="shared" si="6"/>
        <v>24</v>
      </c>
      <c r="U41" s="116"/>
      <c r="V41" s="56"/>
      <c r="W41" s="55"/>
      <c r="X41" s="55"/>
      <c r="Y41" s="55"/>
      <c r="Z41" s="55"/>
      <c r="AA41" s="58"/>
    </row>
    <row r="42" spans="1:27" ht="15">
      <c r="A42" s="6">
        <v>12</v>
      </c>
      <c r="B42" s="150" t="s">
        <v>132</v>
      </c>
      <c r="C42" s="98" t="s">
        <v>59</v>
      </c>
      <c r="D42" s="22">
        <v>36192</v>
      </c>
      <c r="F42" s="187">
        <f t="shared" si="3"/>
        <v>52</v>
      </c>
      <c r="G42" s="2"/>
      <c r="H42" s="96">
        <v>30</v>
      </c>
      <c r="I42" s="91">
        <v>43</v>
      </c>
      <c r="J42" s="91">
        <v>40</v>
      </c>
      <c r="K42" s="58"/>
      <c r="L42" s="90">
        <f t="shared" si="4"/>
        <v>113</v>
      </c>
      <c r="M42" s="58">
        <v>26</v>
      </c>
      <c r="N42" s="116"/>
      <c r="O42" s="96">
        <f>VLOOKUP(D42,'[1]Teilnehmer'!$B:$J,6,0)</f>
        <v>36</v>
      </c>
      <c r="P42" s="91">
        <f>VLOOKUP(D42,'[1]Teilnehmer'!$B:$J,7,0)</f>
        <v>35</v>
      </c>
      <c r="Q42" s="91">
        <f>VLOOKUP(D42,'[1]Teilnehmer'!$B:$J,8,0)</f>
        <v>36</v>
      </c>
      <c r="R42" s="58">
        <f>VLOOKUP(D42,'[1]Teilnehmer'!$B:$J,9,0)</f>
        <v>37</v>
      </c>
      <c r="S42" s="187">
        <f t="shared" si="5"/>
        <v>144</v>
      </c>
      <c r="T42" s="187">
        <f t="shared" si="6"/>
        <v>26</v>
      </c>
      <c r="U42" s="116"/>
      <c r="V42" s="56"/>
      <c r="W42" s="55"/>
      <c r="X42" s="55"/>
      <c r="Y42" s="55"/>
      <c r="Z42" s="55"/>
      <c r="AA42" s="58"/>
    </row>
    <row r="43" spans="1:27" ht="15">
      <c r="A43" s="6">
        <v>13</v>
      </c>
      <c r="B43" s="150" t="s">
        <v>164</v>
      </c>
      <c r="C43" s="98" t="s">
        <v>65</v>
      </c>
      <c r="D43" s="98">
        <v>31125</v>
      </c>
      <c r="F43" s="187">
        <f t="shared" si="3"/>
        <v>84</v>
      </c>
      <c r="G43" s="2"/>
      <c r="H43" s="96">
        <v>46</v>
      </c>
      <c r="I43" s="91">
        <v>33</v>
      </c>
      <c r="J43" s="91">
        <v>32</v>
      </c>
      <c r="K43" s="58"/>
      <c r="L43" s="90">
        <f t="shared" si="4"/>
        <v>111</v>
      </c>
      <c r="M43" s="58">
        <v>24</v>
      </c>
      <c r="N43" s="190"/>
      <c r="O43" s="96">
        <f>VLOOKUP(D43,'[1]Teilnehmer'!$B:$J,6,0)</f>
        <v>49</v>
      </c>
      <c r="P43" s="91">
        <f>VLOOKUP(D43,'[1]Teilnehmer'!$B:$J,7,0)</f>
        <v>43</v>
      </c>
      <c r="Q43" s="91">
        <f>VLOOKUP(D43,'[1]Teilnehmer'!$B:$J,8,0)</f>
        <v>46</v>
      </c>
      <c r="R43" s="58">
        <f>VLOOKUP(D43,'[1]Teilnehmer'!$B:$J,9,0)</f>
        <v>40</v>
      </c>
      <c r="S43" s="187">
        <f t="shared" si="5"/>
        <v>178</v>
      </c>
      <c r="T43" s="187">
        <f t="shared" si="6"/>
        <v>60</v>
      </c>
      <c r="U43" s="116"/>
      <c r="V43" s="56"/>
      <c r="W43" s="55"/>
      <c r="X43" s="55"/>
      <c r="Y43" s="55"/>
      <c r="Z43" s="55"/>
      <c r="AA43" s="58"/>
    </row>
    <row r="44" spans="1:27" ht="15">
      <c r="A44" s="6">
        <v>14</v>
      </c>
      <c r="B44" s="150" t="s">
        <v>119</v>
      </c>
      <c r="C44" s="98" t="s">
        <v>71</v>
      </c>
      <c r="D44" s="22">
        <v>5100</v>
      </c>
      <c r="F44" s="187">
        <f t="shared" si="3"/>
        <v>386</v>
      </c>
      <c r="G44" s="2"/>
      <c r="H44" s="96">
        <v>29</v>
      </c>
      <c r="I44" s="91">
        <v>29</v>
      </c>
      <c r="J44" s="91">
        <v>29</v>
      </c>
      <c r="K44" s="58"/>
      <c r="L44" s="90">
        <f t="shared" si="4"/>
        <v>87</v>
      </c>
      <c r="M44" s="58">
        <v>0</v>
      </c>
      <c r="N44" s="116"/>
      <c r="O44" s="96">
        <f>VLOOKUP(D44,'[1]Teilnehmer'!$B:$J,6,0)</f>
        <v>126</v>
      </c>
      <c r="P44" s="91">
        <f>VLOOKUP(D44,'[1]Teilnehmer'!$B:$J,7,0)</f>
        <v>126</v>
      </c>
      <c r="Q44" s="91">
        <f>VLOOKUP(D44,'[1]Teilnehmer'!$B:$J,8,0)</f>
        <v>126</v>
      </c>
      <c r="R44" s="58">
        <f>VLOOKUP(D44,'[1]Teilnehmer'!$B:$J,9,0)</f>
        <v>126</v>
      </c>
      <c r="S44" s="187">
        <f t="shared" si="5"/>
        <v>504</v>
      </c>
      <c r="T44" s="187">
        <f t="shared" si="6"/>
        <v>386</v>
      </c>
      <c r="U44" s="116"/>
      <c r="V44" s="56"/>
      <c r="W44" s="55"/>
      <c r="X44" s="55"/>
      <c r="Y44" s="55"/>
      <c r="Z44" s="55"/>
      <c r="AA44" s="58"/>
    </row>
    <row r="45" spans="1:27" ht="15">
      <c r="A45" s="6">
        <v>15</v>
      </c>
      <c r="B45" s="150" t="s">
        <v>131</v>
      </c>
      <c r="C45" s="98" t="s">
        <v>80</v>
      </c>
      <c r="D45" s="22">
        <v>4908</v>
      </c>
      <c r="F45" s="187">
        <f t="shared" si="3"/>
        <v>400</v>
      </c>
      <c r="G45" s="2"/>
      <c r="H45" s="96">
        <v>31</v>
      </c>
      <c r="I45" s="91">
        <v>36</v>
      </c>
      <c r="J45" s="91">
        <v>34</v>
      </c>
      <c r="K45" s="58"/>
      <c r="L45" s="90">
        <f t="shared" si="4"/>
        <v>101</v>
      </c>
      <c r="M45" s="58">
        <v>14</v>
      </c>
      <c r="N45" s="116"/>
      <c r="O45" s="96">
        <f>VLOOKUP(D45,'[1]Teilnehmer'!$B:$J,6,0)</f>
        <v>126</v>
      </c>
      <c r="P45" s="91">
        <f>VLOOKUP(D45,'[1]Teilnehmer'!$B:$J,7,0)</f>
        <v>126</v>
      </c>
      <c r="Q45" s="91">
        <f>VLOOKUP(D45,'[1]Teilnehmer'!$B:$J,8,0)</f>
        <v>126</v>
      </c>
      <c r="R45" s="58">
        <f>VLOOKUP(D45,'[1]Teilnehmer'!$B:$J,9,0)</f>
        <v>126</v>
      </c>
      <c r="S45" s="187">
        <f t="shared" si="5"/>
        <v>504</v>
      </c>
      <c r="T45" s="187">
        <f t="shared" si="6"/>
        <v>386</v>
      </c>
      <c r="U45" s="116"/>
      <c r="V45" s="56"/>
      <c r="W45" s="55"/>
      <c r="X45" s="55"/>
      <c r="Y45" s="55"/>
      <c r="Z45" s="55"/>
      <c r="AA45" s="58"/>
    </row>
    <row r="46" spans="1:27" ht="15">
      <c r="A46" s="6">
        <v>16</v>
      </c>
      <c r="B46" s="150" t="s">
        <v>124</v>
      </c>
      <c r="C46" s="98" t="s">
        <v>59</v>
      </c>
      <c r="D46" s="22">
        <v>17470</v>
      </c>
      <c r="F46" s="187">
        <f t="shared" si="3"/>
        <v>404</v>
      </c>
      <c r="G46" s="2"/>
      <c r="H46" s="96">
        <v>33</v>
      </c>
      <c r="I46" s="91">
        <v>41</v>
      </c>
      <c r="J46" s="91">
        <v>31</v>
      </c>
      <c r="K46" s="58"/>
      <c r="L46" s="90">
        <f t="shared" si="4"/>
        <v>105</v>
      </c>
      <c r="M46" s="58">
        <v>18</v>
      </c>
      <c r="N46" s="116"/>
      <c r="O46" s="96">
        <f>VLOOKUP(D46,'[1]Teilnehmer'!$B:$J,6,0)</f>
        <v>126</v>
      </c>
      <c r="P46" s="91">
        <f>VLOOKUP(D46,'[1]Teilnehmer'!$B:$J,7,0)</f>
        <v>126</v>
      </c>
      <c r="Q46" s="91">
        <f>VLOOKUP(D46,'[1]Teilnehmer'!$B:$J,8,0)</f>
        <v>126</v>
      </c>
      <c r="R46" s="58">
        <f>VLOOKUP(D46,'[1]Teilnehmer'!$B:$J,9,0)</f>
        <v>126</v>
      </c>
      <c r="S46" s="187">
        <f t="shared" si="5"/>
        <v>504</v>
      </c>
      <c r="T46" s="187">
        <f t="shared" si="6"/>
        <v>386</v>
      </c>
      <c r="U46" s="116"/>
      <c r="V46" s="56"/>
      <c r="W46" s="55"/>
      <c r="X46" s="55"/>
      <c r="Y46" s="55"/>
      <c r="Z46" s="55"/>
      <c r="AA46" s="58"/>
    </row>
    <row r="47" spans="1:27" ht="15">
      <c r="A47" s="6">
        <v>17</v>
      </c>
      <c r="B47" s="150" t="s">
        <v>133</v>
      </c>
      <c r="C47" s="98" t="s">
        <v>59</v>
      </c>
      <c r="D47" s="22">
        <v>61373</v>
      </c>
      <c r="F47" s="187">
        <f t="shared" si="3"/>
        <v>414</v>
      </c>
      <c r="G47" s="2"/>
      <c r="H47" s="96">
        <v>36</v>
      </c>
      <c r="I47" s="91">
        <v>43</v>
      </c>
      <c r="J47" s="91">
        <v>36</v>
      </c>
      <c r="K47" s="58"/>
      <c r="L47" s="90">
        <f t="shared" si="4"/>
        <v>115</v>
      </c>
      <c r="M47" s="58">
        <v>28</v>
      </c>
      <c r="N47" s="116"/>
      <c r="O47" s="96">
        <f>VLOOKUP(D47,'[1]Teilnehmer'!$B:$J,6,0)</f>
        <v>126</v>
      </c>
      <c r="P47" s="91">
        <f>VLOOKUP(D47,'[1]Teilnehmer'!$B:$J,7,0)</f>
        <v>126</v>
      </c>
      <c r="Q47" s="91">
        <f>VLOOKUP(D47,'[1]Teilnehmer'!$B:$J,8,0)</f>
        <v>126</v>
      </c>
      <c r="R47" s="58">
        <f>VLOOKUP(D47,'[1]Teilnehmer'!$B:$J,9,0)</f>
        <v>126</v>
      </c>
      <c r="S47" s="187">
        <f t="shared" si="5"/>
        <v>504</v>
      </c>
      <c r="T47" s="187">
        <f t="shared" si="6"/>
        <v>386</v>
      </c>
      <c r="U47" s="116"/>
      <c r="V47" s="96"/>
      <c r="W47" s="55"/>
      <c r="X47" s="55"/>
      <c r="Y47" s="87"/>
      <c r="Z47" s="55"/>
      <c r="AA47" s="58"/>
    </row>
    <row r="48" spans="1:27" ht="15">
      <c r="A48" s="6">
        <v>18</v>
      </c>
      <c r="B48" s="150" t="s">
        <v>138</v>
      </c>
      <c r="C48" s="98" t="s">
        <v>59</v>
      </c>
      <c r="D48" s="22">
        <v>4967</v>
      </c>
      <c r="F48" s="187">
        <f t="shared" si="3"/>
        <v>414</v>
      </c>
      <c r="G48" s="2"/>
      <c r="H48" s="96">
        <v>41</v>
      </c>
      <c r="I48" s="91">
        <v>33</v>
      </c>
      <c r="J48" s="91">
        <v>41</v>
      </c>
      <c r="K48" s="58"/>
      <c r="L48" s="90">
        <f t="shared" si="4"/>
        <v>115</v>
      </c>
      <c r="M48" s="58">
        <v>28</v>
      </c>
      <c r="N48" s="116"/>
      <c r="O48" s="96">
        <f>VLOOKUP(D48,'[1]Teilnehmer'!$B:$J,6,0)</f>
        <v>126</v>
      </c>
      <c r="P48" s="91">
        <f>VLOOKUP(D48,'[1]Teilnehmer'!$B:$J,7,0)</f>
        <v>126</v>
      </c>
      <c r="Q48" s="91">
        <f>VLOOKUP(D48,'[1]Teilnehmer'!$B:$J,8,0)</f>
        <v>126</v>
      </c>
      <c r="R48" s="58">
        <f>VLOOKUP(D48,'[1]Teilnehmer'!$B:$J,9,0)</f>
        <v>126</v>
      </c>
      <c r="S48" s="187">
        <f t="shared" si="5"/>
        <v>504</v>
      </c>
      <c r="T48" s="187">
        <f t="shared" si="6"/>
        <v>386</v>
      </c>
      <c r="U48" s="116"/>
      <c r="V48" s="56"/>
      <c r="W48" s="91"/>
      <c r="X48" s="91"/>
      <c r="Y48" s="55"/>
      <c r="Z48" s="55"/>
      <c r="AA48" s="58"/>
    </row>
    <row r="49" spans="1:27" ht="15">
      <c r="A49" s="6">
        <v>19</v>
      </c>
      <c r="B49" s="150" t="s">
        <v>98</v>
      </c>
      <c r="C49" s="98" t="s">
        <v>56</v>
      </c>
      <c r="D49" s="22">
        <v>49087</v>
      </c>
      <c r="E49" s="117"/>
      <c r="F49" s="187">
        <f t="shared" si="3"/>
        <v>420</v>
      </c>
      <c r="G49" s="116"/>
      <c r="H49" s="96">
        <v>45</v>
      </c>
      <c r="I49" s="91">
        <v>41</v>
      </c>
      <c r="J49" s="91">
        <v>35</v>
      </c>
      <c r="K49" s="58"/>
      <c r="L49" s="90">
        <f t="shared" si="4"/>
        <v>121</v>
      </c>
      <c r="M49" s="58">
        <v>34</v>
      </c>
      <c r="N49" s="116"/>
      <c r="O49" s="96">
        <f>VLOOKUP(D49,'[1]Teilnehmer'!$B:$J,6,0)</f>
        <v>126</v>
      </c>
      <c r="P49" s="91">
        <f>VLOOKUP(D49,'[1]Teilnehmer'!$B:$J,7,0)</f>
        <v>126</v>
      </c>
      <c r="Q49" s="91">
        <f>VLOOKUP(D49,'[1]Teilnehmer'!$B:$J,8,0)</f>
        <v>126</v>
      </c>
      <c r="R49" s="58">
        <f>VLOOKUP(D49,'[1]Teilnehmer'!$B:$J,9,0)</f>
        <v>126</v>
      </c>
      <c r="S49" s="187">
        <f t="shared" si="5"/>
        <v>504</v>
      </c>
      <c r="T49" s="187">
        <f t="shared" si="6"/>
        <v>386</v>
      </c>
      <c r="U49" s="116"/>
      <c r="V49" s="96"/>
      <c r="W49" s="55"/>
      <c r="X49" s="55"/>
      <c r="Y49" s="55"/>
      <c r="Z49" s="55"/>
      <c r="AA49" s="58"/>
    </row>
    <row r="50" spans="1:27" ht="15">
      <c r="A50" s="6">
        <v>20</v>
      </c>
      <c r="B50" s="150" t="s">
        <v>135</v>
      </c>
      <c r="C50" s="98" t="s">
        <v>61</v>
      </c>
      <c r="D50" s="22">
        <v>65912</v>
      </c>
      <c r="F50" s="187">
        <f t="shared" si="3"/>
        <v>422</v>
      </c>
      <c r="G50" s="2"/>
      <c r="H50" s="96">
        <v>42</v>
      </c>
      <c r="I50" s="91">
        <v>44</v>
      </c>
      <c r="J50" s="91">
        <v>37</v>
      </c>
      <c r="K50" s="58"/>
      <c r="L50" s="90">
        <f t="shared" si="4"/>
        <v>123</v>
      </c>
      <c r="M50" s="58">
        <v>36</v>
      </c>
      <c r="N50" s="116"/>
      <c r="O50" s="96">
        <f>VLOOKUP(D50,'[1]Teilnehmer'!$B:$J,6,0)</f>
        <v>126</v>
      </c>
      <c r="P50" s="91">
        <f>VLOOKUP(D50,'[1]Teilnehmer'!$B:$J,7,0)</f>
        <v>126</v>
      </c>
      <c r="Q50" s="91">
        <f>VLOOKUP(D50,'[1]Teilnehmer'!$B:$J,8,0)</f>
        <v>126</v>
      </c>
      <c r="R50" s="58">
        <f>VLOOKUP(D50,'[1]Teilnehmer'!$B:$J,9,0)</f>
        <v>126</v>
      </c>
      <c r="S50" s="187">
        <f t="shared" si="5"/>
        <v>504</v>
      </c>
      <c r="T50" s="187">
        <f t="shared" si="6"/>
        <v>386</v>
      </c>
      <c r="U50" s="116"/>
      <c r="V50" s="56"/>
      <c r="W50" s="55"/>
      <c r="X50" s="91"/>
      <c r="Y50" s="55"/>
      <c r="Z50" s="55"/>
      <c r="AA50" s="58"/>
    </row>
    <row r="51" spans="1:27" ht="15">
      <c r="A51" s="6"/>
      <c r="B51" s="118"/>
      <c r="C51" s="4"/>
      <c r="D51" s="5"/>
      <c r="F51" s="46"/>
      <c r="G51" s="2"/>
      <c r="H51" s="96"/>
      <c r="I51" s="55"/>
      <c r="J51" s="55"/>
      <c r="K51" s="87"/>
      <c r="L51" s="55"/>
      <c r="M51" s="22"/>
      <c r="N51" s="116"/>
      <c r="O51" s="86"/>
      <c r="P51" s="55"/>
      <c r="Q51" s="55"/>
      <c r="R51" s="55"/>
      <c r="S51" s="55"/>
      <c r="T51" s="91"/>
      <c r="U51" s="116"/>
      <c r="V51" s="96"/>
      <c r="W51" s="91"/>
      <c r="X51" s="91"/>
      <c r="Y51" s="91"/>
      <c r="Z51" s="91"/>
      <c r="AA51" s="58"/>
    </row>
    <row r="52" spans="1:27" ht="15">
      <c r="A52" s="6"/>
      <c r="B52" s="118"/>
      <c r="C52" s="4"/>
      <c r="D52" s="5"/>
      <c r="F52" s="46"/>
      <c r="G52" s="2"/>
      <c r="H52" s="86"/>
      <c r="I52" s="55"/>
      <c r="J52" s="55"/>
      <c r="K52" s="91"/>
      <c r="L52" s="55"/>
      <c r="M52" s="22"/>
      <c r="N52" s="116"/>
      <c r="O52" s="56"/>
      <c r="P52" s="55"/>
      <c r="Q52" s="55"/>
      <c r="R52" s="55"/>
      <c r="S52" s="55"/>
      <c r="T52" s="91"/>
      <c r="U52" s="116"/>
      <c r="V52" s="96"/>
      <c r="W52" s="55"/>
      <c r="X52" s="55"/>
      <c r="Y52" s="55"/>
      <c r="Z52" s="55"/>
      <c r="AA52" s="58"/>
    </row>
    <row r="53" spans="1:27" ht="15">
      <c r="A53" s="6"/>
      <c r="B53" s="118"/>
      <c r="C53" s="4"/>
      <c r="D53" s="5"/>
      <c r="F53" s="46"/>
      <c r="G53" s="2"/>
      <c r="H53" s="56"/>
      <c r="I53" s="87"/>
      <c r="J53" s="87"/>
      <c r="K53" s="55"/>
      <c r="L53" s="87"/>
      <c r="M53" s="22"/>
      <c r="N53" s="116"/>
      <c r="O53" s="97"/>
      <c r="P53" s="98"/>
      <c r="Q53" s="98"/>
      <c r="R53" s="98"/>
      <c r="S53" s="98"/>
      <c r="T53" s="91"/>
      <c r="U53" s="116"/>
      <c r="V53" s="96"/>
      <c r="W53" s="91"/>
      <c r="X53" s="91"/>
      <c r="Y53" s="91"/>
      <c r="Z53" s="91"/>
      <c r="AA53" s="58"/>
    </row>
    <row r="54" spans="1:27" ht="15">
      <c r="A54" s="6"/>
      <c r="B54" s="118"/>
      <c r="C54" s="4"/>
      <c r="D54" s="5"/>
      <c r="F54" s="10"/>
      <c r="H54" s="97"/>
      <c r="I54" s="98"/>
      <c r="J54" s="98"/>
      <c r="K54" s="98"/>
      <c r="L54" s="98"/>
      <c r="M54" s="22"/>
      <c r="N54" s="117"/>
      <c r="O54" s="86"/>
      <c r="P54" s="55"/>
      <c r="Q54" s="55"/>
      <c r="R54" s="55"/>
      <c r="S54" s="55"/>
      <c r="T54" s="91"/>
      <c r="U54" s="116"/>
      <c r="V54" s="96"/>
      <c r="W54" s="91"/>
      <c r="X54" s="91"/>
      <c r="Y54" s="91"/>
      <c r="Z54" s="91"/>
      <c r="AA54" s="58"/>
    </row>
    <row r="55" spans="1:27" ht="15">
      <c r="A55" s="6"/>
      <c r="B55" s="118"/>
      <c r="C55" s="4"/>
      <c r="D55" s="5"/>
      <c r="F55" s="46"/>
      <c r="G55" s="2"/>
      <c r="H55" s="56"/>
      <c r="I55" s="91"/>
      <c r="J55" s="55"/>
      <c r="K55" s="55"/>
      <c r="L55" s="55"/>
      <c r="M55" s="22"/>
      <c r="N55" s="116"/>
      <c r="O55" s="86"/>
      <c r="P55" s="55"/>
      <c r="Q55" s="55"/>
      <c r="R55" s="55"/>
      <c r="S55" s="55"/>
      <c r="T55" s="91"/>
      <c r="U55" s="116"/>
      <c r="V55" s="96"/>
      <c r="W55" s="91"/>
      <c r="X55" s="91"/>
      <c r="Y55" s="91"/>
      <c r="Z55" s="91"/>
      <c r="AA55" s="58"/>
    </row>
    <row r="56" spans="1:27" ht="15">
      <c r="A56" s="6"/>
      <c r="B56" s="119"/>
      <c r="C56" s="7"/>
      <c r="D56" s="8"/>
      <c r="F56" s="48"/>
      <c r="G56" s="2"/>
      <c r="H56" s="92"/>
      <c r="I56" s="89"/>
      <c r="J56" s="88"/>
      <c r="K56" s="99"/>
      <c r="L56" s="89"/>
      <c r="M56" s="100"/>
      <c r="N56" s="116"/>
      <c r="O56" s="96"/>
      <c r="P56" s="91"/>
      <c r="Q56" s="91"/>
      <c r="R56" s="91"/>
      <c r="S56" s="91"/>
      <c r="T56" s="91"/>
      <c r="U56" s="116"/>
      <c r="V56" s="96"/>
      <c r="W56" s="91"/>
      <c r="X56" s="91"/>
      <c r="Y56" s="91"/>
      <c r="Z56" s="91"/>
      <c r="AA56" s="58"/>
    </row>
    <row r="57" spans="1:27" ht="15" customHeight="1" thickBot="1">
      <c r="A57" s="9"/>
      <c r="B57" s="120"/>
      <c r="C57" s="11"/>
      <c r="D57" s="23"/>
      <c r="F57" s="47"/>
      <c r="G57" s="2"/>
      <c r="H57" s="101"/>
      <c r="I57" s="102"/>
      <c r="J57" s="102"/>
      <c r="K57" s="102"/>
      <c r="L57" s="103"/>
      <c r="M57" s="57"/>
      <c r="N57" s="116"/>
      <c r="O57" s="105"/>
      <c r="P57" s="106"/>
      <c r="Q57" s="106"/>
      <c r="R57" s="106"/>
      <c r="S57" s="109"/>
      <c r="T57" s="108"/>
      <c r="U57" s="117"/>
      <c r="V57" s="110"/>
      <c r="W57" s="111"/>
      <c r="X57" s="111"/>
      <c r="Y57" s="111"/>
      <c r="Z57" s="112"/>
      <c r="AA57" s="108"/>
    </row>
    <row r="58" spans="1:27" s="138" customFormat="1" ht="12" thickBot="1">
      <c r="A58" s="137"/>
      <c r="B58" s="137"/>
      <c r="C58" s="139"/>
      <c r="D58" s="139"/>
      <c r="E58" s="137"/>
      <c r="F58" s="137"/>
      <c r="G58" s="137"/>
      <c r="H58" s="140"/>
      <c r="I58" s="140"/>
      <c r="J58" s="140"/>
      <c r="K58" s="140"/>
      <c r="L58" s="140"/>
      <c r="M58" s="140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</row>
    <row r="59" spans="1:27" s="18" customFormat="1" ht="29.25" customHeight="1" thickBot="1">
      <c r="A59" s="14" t="s">
        <v>0</v>
      </c>
      <c r="B59" s="15" t="s">
        <v>1</v>
      </c>
      <c r="C59" s="16" t="s">
        <v>2</v>
      </c>
      <c r="D59" s="17" t="s">
        <v>3</v>
      </c>
      <c r="F59" s="19" t="s">
        <v>8</v>
      </c>
      <c r="H59" s="233" t="s">
        <v>32</v>
      </c>
      <c r="I59" s="234"/>
      <c r="J59" s="234"/>
      <c r="K59" s="234"/>
      <c r="L59" s="234"/>
      <c r="M59" s="235"/>
      <c r="O59" s="239" t="s">
        <v>52</v>
      </c>
      <c r="P59" s="237"/>
      <c r="Q59" s="237"/>
      <c r="R59" s="237"/>
      <c r="S59" s="237"/>
      <c r="T59" s="238"/>
      <c r="V59" s="239" t="s">
        <v>36</v>
      </c>
      <c r="W59" s="253"/>
      <c r="X59" s="253"/>
      <c r="Y59" s="253"/>
      <c r="Z59" s="253"/>
      <c r="AA59" s="254"/>
    </row>
    <row r="60" spans="1:27" ht="11.25">
      <c r="A60" s="131"/>
      <c r="B60" s="69"/>
      <c r="C60" s="69"/>
      <c r="D60" s="70"/>
      <c r="F60" s="20"/>
      <c r="H60" s="51"/>
      <c r="I60" s="52"/>
      <c r="J60" s="52"/>
      <c r="K60" s="52"/>
      <c r="L60" s="52"/>
      <c r="M60" s="53"/>
      <c r="O60" s="25"/>
      <c r="P60" s="26"/>
      <c r="Q60" s="26"/>
      <c r="R60" s="26"/>
      <c r="S60" s="26"/>
      <c r="T60" s="27"/>
      <c r="V60" s="25"/>
      <c r="W60" s="26"/>
      <c r="X60" s="26"/>
      <c r="Y60" s="26"/>
      <c r="Z60" s="26"/>
      <c r="AA60" s="27"/>
    </row>
    <row r="61" spans="1:27" ht="15.75">
      <c r="A61" s="132" t="s">
        <v>15</v>
      </c>
      <c r="B61" s="71"/>
      <c r="C61" s="71"/>
      <c r="D61" s="72"/>
      <c r="F61" s="20" t="s">
        <v>9</v>
      </c>
      <c r="H61" s="240" t="s">
        <v>5</v>
      </c>
      <c r="I61" s="249"/>
      <c r="J61" s="249"/>
      <c r="K61" s="250"/>
      <c r="L61" s="52"/>
      <c r="M61" s="53"/>
      <c r="O61" s="240" t="s">
        <v>5</v>
      </c>
      <c r="P61" s="241"/>
      <c r="Q61" s="241"/>
      <c r="R61" s="242"/>
      <c r="S61" s="26"/>
      <c r="T61" s="27"/>
      <c r="V61" s="240" t="s">
        <v>5</v>
      </c>
      <c r="W61" s="241"/>
      <c r="X61" s="241"/>
      <c r="Y61" s="242"/>
      <c r="Z61" s="26"/>
      <c r="AA61" s="27"/>
    </row>
    <row r="62" spans="1:27" ht="12" thickBot="1">
      <c r="A62" s="73"/>
      <c r="B62" s="74"/>
      <c r="C62" s="74"/>
      <c r="D62" s="75"/>
      <c r="F62" s="32"/>
      <c r="H62" s="28">
        <v>1</v>
      </c>
      <c r="I62" s="29">
        <v>2</v>
      </c>
      <c r="J62" s="29">
        <v>3</v>
      </c>
      <c r="K62" s="29">
        <v>4</v>
      </c>
      <c r="L62" s="29" t="s">
        <v>6</v>
      </c>
      <c r="M62" s="30" t="s">
        <v>7</v>
      </c>
      <c r="O62" s="28">
        <v>1</v>
      </c>
      <c r="P62" s="29">
        <v>2</v>
      </c>
      <c r="Q62" s="29">
        <v>3</v>
      </c>
      <c r="R62" s="29">
        <v>4</v>
      </c>
      <c r="S62" s="29" t="s">
        <v>6</v>
      </c>
      <c r="T62" s="30" t="s">
        <v>7</v>
      </c>
      <c r="V62" s="28">
        <v>1</v>
      </c>
      <c r="W62" s="29">
        <v>2</v>
      </c>
      <c r="X62" s="29">
        <v>3</v>
      </c>
      <c r="Y62" s="29">
        <v>4</v>
      </c>
      <c r="Z62" s="29" t="s">
        <v>6</v>
      </c>
      <c r="AA62" s="30" t="s">
        <v>7</v>
      </c>
    </row>
    <row r="63" spans="1:27" ht="15.75" thickBot="1">
      <c r="A63" s="3">
        <v>1</v>
      </c>
      <c r="B63" s="150" t="s">
        <v>58</v>
      </c>
      <c r="C63" s="98" t="s">
        <v>59</v>
      </c>
      <c r="D63" s="22">
        <v>44760</v>
      </c>
      <c r="F63" s="187">
        <f>M63+T63+AA63</f>
        <v>0</v>
      </c>
      <c r="G63" s="2"/>
      <c r="H63" s="96">
        <v>31</v>
      </c>
      <c r="I63" s="91">
        <v>32</v>
      </c>
      <c r="J63" s="91">
        <v>34</v>
      </c>
      <c r="K63" s="80"/>
      <c r="L63" s="199">
        <f>SUM(H63:K63)</f>
        <v>97</v>
      </c>
      <c r="M63" s="78">
        <v>0</v>
      </c>
      <c r="N63" s="116"/>
      <c r="O63" s="96">
        <f>VLOOKUP(D63,'[1]Teilnehmer'!$B:$J,6,0)</f>
        <v>31</v>
      </c>
      <c r="P63" s="91">
        <f>VLOOKUP(D63,'[1]Teilnehmer'!$B:$J,7,0)</f>
        <v>28</v>
      </c>
      <c r="Q63" s="91">
        <f>VLOOKUP(D63,'[1]Teilnehmer'!$B:$J,8,0)</f>
        <v>31</v>
      </c>
      <c r="R63" s="58">
        <f>VLOOKUP(D63,'[1]Teilnehmer'!$B:$J,9,0)</f>
        <v>34</v>
      </c>
      <c r="S63" s="187">
        <f>SUM(O63:R63)</f>
        <v>124</v>
      </c>
      <c r="T63" s="187">
        <v>0</v>
      </c>
      <c r="U63" s="116"/>
      <c r="V63" s="79"/>
      <c r="W63" s="77"/>
      <c r="X63" s="77"/>
      <c r="Y63" s="84"/>
      <c r="Z63" s="77"/>
      <c r="AA63" s="80"/>
    </row>
    <row r="64" spans="1:27" ht="15">
      <c r="A64" s="6">
        <v>2</v>
      </c>
      <c r="B64" s="150" t="s">
        <v>64</v>
      </c>
      <c r="C64" s="98" t="s">
        <v>59</v>
      </c>
      <c r="D64" s="156">
        <v>25999</v>
      </c>
      <c r="F64" s="187">
        <f>M64+T64+AA64</f>
        <v>13</v>
      </c>
      <c r="G64" s="2"/>
      <c r="H64" s="96">
        <v>35</v>
      </c>
      <c r="I64" s="91">
        <v>33</v>
      </c>
      <c r="J64" s="91">
        <v>30</v>
      </c>
      <c r="K64" s="58"/>
      <c r="L64" s="200">
        <f>SUM(H64:K64)</f>
        <v>98</v>
      </c>
      <c r="M64" s="170">
        <v>1</v>
      </c>
      <c r="N64" s="116"/>
      <c r="O64" s="96">
        <f>VLOOKUP(D64,'[1]Teilnehmer'!$B:$J,6,0)</f>
        <v>36</v>
      </c>
      <c r="P64" s="91">
        <f>VLOOKUP(D64,'[1]Teilnehmer'!$B:$J,7,0)</f>
        <v>33</v>
      </c>
      <c r="Q64" s="91">
        <f>VLOOKUP(D64,'[1]Teilnehmer'!$B:$J,8,0)</f>
        <v>32</v>
      </c>
      <c r="R64" s="58">
        <f>VLOOKUP(D64,'[1]Teilnehmer'!$B:$J,9,0)</f>
        <v>35</v>
      </c>
      <c r="S64" s="187">
        <f>SUM(O64:R64)</f>
        <v>136</v>
      </c>
      <c r="T64" s="187">
        <f>S64-(MIN($S$63:$S$65))</f>
        <v>12</v>
      </c>
      <c r="U64" s="116"/>
      <c r="V64" s="56"/>
      <c r="W64" s="87"/>
      <c r="X64" s="55"/>
      <c r="Y64" s="55"/>
      <c r="Z64" s="55"/>
      <c r="AA64" s="58"/>
    </row>
    <row r="65" spans="1:27" ht="15">
      <c r="A65" s="6">
        <v>3</v>
      </c>
      <c r="B65" s="150" t="s">
        <v>66</v>
      </c>
      <c r="C65" s="98" t="s">
        <v>65</v>
      </c>
      <c r="D65" s="22">
        <v>44916</v>
      </c>
      <c r="E65" s="115">
        <v>12</v>
      </c>
      <c r="F65" s="187">
        <f>M65+T65+AA65</f>
        <v>24</v>
      </c>
      <c r="G65" s="2"/>
      <c r="H65" s="96">
        <v>38</v>
      </c>
      <c r="I65" s="91">
        <v>34</v>
      </c>
      <c r="J65" s="91">
        <v>36</v>
      </c>
      <c r="K65" s="58"/>
      <c r="L65" s="200">
        <f>SUM(H65:K65)</f>
        <v>108</v>
      </c>
      <c r="M65" s="170">
        <v>11</v>
      </c>
      <c r="N65" s="116"/>
      <c r="O65" s="96">
        <f>VLOOKUP(D65,'[1]Teilnehmer'!$B:$J,6,0)</f>
        <v>33</v>
      </c>
      <c r="P65" s="91">
        <f>VLOOKUP(D65,'[1]Teilnehmer'!$B:$J,7,0)</f>
        <v>41</v>
      </c>
      <c r="Q65" s="91">
        <f>VLOOKUP(D65,'[1]Teilnehmer'!$B:$J,8,0)</f>
        <v>30</v>
      </c>
      <c r="R65" s="58">
        <f>VLOOKUP(D65,'[1]Teilnehmer'!$B:$J,9,0)</f>
        <v>33</v>
      </c>
      <c r="S65" s="187">
        <f>SUM(O65:R65)</f>
        <v>137</v>
      </c>
      <c r="T65" s="187">
        <f>S65-(MIN($S$63:$S$65))</f>
        <v>13</v>
      </c>
      <c r="U65" s="116"/>
      <c r="V65" s="56"/>
      <c r="W65" s="87"/>
      <c r="X65" s="55"/>
      <c r="Y65" s="55"/>
      <c r="Z65" s="55"/>
      <c r="AA65" s="58"/>
    </row>
    <row r="66" spans="1:27" ht="15">
      <c r="A66" s="6"/>
      <c r="B66" s="119"/>
      <c r="C66" s="7"/>
      <c r="D66" s="8"/>
      <c r="F66" s="48"/>
      <c r="G66" s="2"/>
      <c r="H66" s="92"/>
      <c r="I66" s="89"/>
      <c r="J66" s="88"/>
      <c r="K66" s="99"/>
      <c r="L66" s="89"/>
      <c r="M66" s="100"/>
      <c r="N66" s="116"/>
      <c r="O66" s="96"/>
      <c r="P66" s="91"/>
      <c r="Q66" s="91"/>
      <c r="R66" s="91"/>
      <c r="S66" s="91"/>
      <c r="T66" s="91"/>
      <c r="U66" s="116"/>
      <c r="V66" s="96"/>
      <c r="W66" s="91"/>
      <c r="X66" s="91"/>
      <c r="Y66" s="91"/>
      <c r="Z66" s="91"/>
      <c r="AA66" s="58"/>
    </row>
    <row r="67" spans="1:27" ht="15" customHeight="1" thickBot="1">
      <c r="A67" s="9"/>
      <c r="B67" s="120"/>
      <c r="C67" s="11"/>
      <c r="D67" s="23"/>
      <c r="F67" s="47"/>
      <c r="G67" s="2"/>
      <c r="H67" s="101"/>
      <c r="I67" s="102"/>
      <c r="J67" s="102"/>
      <c r="K67" s="102"/>
      <c r="L67" s="103"/>
      <c r="M67" s="57"/>
      <c r="N67" s="116"/>
      <c r="O67" s="105"/>
      <c r="P67" s="106"/>
      <c r="Q67" s="106"/>
      <c r="R67" s="106"/>
      <c r="S67" s="109"/>
      <c r="T67" s="108"/>
      <c r="U67" s="117"/>
      <c r="V67" s="110"/>
      <c r="W67" s="111"/>
      <c r="X67" s="111"/>
      <c r="Y67" s="111"/>
      <c r="Z67" s="112"/>
      <c r="AA67" s="108"/>
    </row>
    <row r="68" spans="1:27" s="138" customFormat="1" ht="12" thickBot="1">
      <c r="A68" s="137"/>
      <c r="B68" s="137"/>
      <c r="C68" s="139"/>
      <c r="D68" s="139"/>
      <c r="E68" s="137"/>
      <c r="F68" s="137"/>
      <c r="G68" s="137"/>
      <c r="H68" s="140"/>
      <c r="I68" s="140"/>
      <c r="J68" s="140"/>
      <c r="K68" s="140"/>
      <c r="L68" s="140"/>
      <c r="M68" s="140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</row>
    <row r="69" spans="1:27" s="18" customFormat="1" ht="29.25" customHeight="1" thickBot="1">
      <c r="A69" s="14" t="s">
        <v>0</v>
      </c>
      <c r="B69" s="15" t="s">
        <v>1</v>
      </c>
      <c r="C69" s="16" t="s">
        <v>2</v>
      </c>
      <c r="D69" s="17" t="s">
        <v>3</v>
      </c>
      <c r="F69" s="19" t="s">
        <v>8</v>
      </c>
      <c r="H69" s="233" t="s">
        <v>32</v>
      </c>
      <c r="I69" s="234"/>
      <c r="J69" s="234"/>
      <c r="K69" s="234"/>
      <c r="L69" s="234"/>
      <c r="M69" s="235"/>
      <c r="O69" s="239" t="s">
        <v>52</v>
      </c>
      <c r="P69" s="237"/>
      <c r="Q69" s="237"/>
      <c r="R69" s="237"/>
      <c r="S69" s="237"/>
      <c r="T69" s="238"/>
      <c r="V69" s="239" t="s">
        <v>36</v>
      </c>
      <c r="W69" s="253"/>
      <c r="X69" s="253"/>
      <c r="Y69" s="253"/>
      <c r="Z69" s="253"/>
      <c r="AA69" s="254"/>
    </row>
    <row r="70" spans="1:27" ht="11.25">
      <c r="A70" s="131"/>
      <c r="B70" s="69"/>
      <c r="C70" s="69"/>
      <c r="D70" s="70"/>
      <c r="F70" s="20"/>
      <c r="H70" s="51"/>
      <c r="I70" s="52"/>
      <c r="J70" s="52"/>
      <c r="K70" s="52"/>
      <c r="L70" s="52"/>
      <c r="M70" s="53"/>
      <c r="O70" s="25"/>
      <c r="P70" s="26"/>
      <c r="Q70" s="26"/>
      <c r="R70" s="26"/>
      <c r="S70" s="26"/>
      <c r="T70" s="27"/>
      <c r="V70" s="25"/>
      <c r="W70" s="26"/>
      <c r="X70" s="26"/>
      <c r="Y70" s="26"/>
      <c r="Z70" s="26"/>
      <c r="AA70" s="27"/>
    </row>
    <row r="71" spans="1:27" ht="15.75">
      <c r="A71" s="132" t="s">
        <v>16</v>
      </c>
      <c r="B71" s="71"/>
      <c r="C71" s="71"/>
      <c r="D71" s="72"/>
      <c r="F71" s="20" t="s">
        <v>9</v>
      </c>
      <c r="H71" s="240" t="s">
        <v>5</v>
      </c>
      <c r="I71" s="249"/>
      <c r="J71" s="249"/>
      <c r="K71" s="250"/>
      <c r="L71" s="52"/>
      <c r="M71" s="53"/>
      <c r="O71" s="240" t="s">
        <v>5</v>
      </c>
      <c r="P71" s="241"/>
      <c r="Q71" s="241"/>
      <c r="R71" s="242"/>
      <c r="S71" s="26"/>
      <c r="T71" s="27"/>
      <c r="V71" s="240" t="s">
        <v>5</v>
      </c>
      <c r="W71" s="241"/>
      <c r="X71" s="241"/>
      <c r="Y71" s="242"/>
      <c r="Z71" s="26"/>
      <c r="AA71" s="27"/>
    </row>
    <row r="72" spans="1:27" ht="12" thickBot="1">
      <c r="A72" s="73"/>
      <c r="B72" s="74"/>
      <c r="C72" s="74"/>
      <c r="D72" s="75"/>
      <c r="F72" s="32"/>
      <c r="H72" s="28">
        <v>1</v>
      </c>
      <c r="I72" s="29">
        <v>2</v>
      </c>
      <c r="J72" s="29">
        <v>3</v>
      </c>
      <c r="K72" s="29">
        <v>4</v>
      </c>
      <c r="L72" s="29" t="s">
        <v>6</v>
      </c>
      <c r="M72" s="30" t="s">
        <v>7</v>
      </c>
      <c r="O72" s="28">
        <v>1</v>
      </c>
      <c r="P72" s="29">
        <v>2</v>
      </c>
      <c r="Q72" s="29">
        <v>3</v>
      </c>
      <c r="R72" s="29">
        <v>4</v>
      </c>
      <c r="S72" s="29" t="s">
        <v>6</v>
      </c>
      <c r="T72" s="30" t="s">
        <v>7</v>
      </c>
      <c r="V72" s="28">
        <v>1</v>
      </c>
      <c r="W72" s="29">
        <v>2</v>
      </c>
      <c r="X72" s="29">
        <v>3</v>
      </c>
      <c r="Y72" s="29">
        <v>4</v>
      </c>
      <c r="Z72" s="29" t="s">
        <v>6</v>
      </c>
      <c r="AA72" s="30" t="s">
        <v>7</v>
      </c>
    </row>
    <row r="73" spans="1:27" ht="15">
      <c r="A73" s="3">
        <v>1</v>
      </c>
      <c r="B73" s="150" t="s">
        <v>107</v>
      </c>
      <c r="C73" s="98" t="s">
        <v>59</v>
      </c>
      <c r="D73" s="156">
        <v>30053</v>
      </c>
      <c r="F73" s="187">
        <f>M73+T73+AA73</f>
        <v>15</v>
      </c>
      <c r="G73" s="2"/>
      <c r="H73" s="96">
        <v>40</v>
      </c>
      <c r="I73" s="91">
        <v>40</v>
      </c>
      <c r="J73" s="91">
        <v>38</v>
      </c>
      <c r="K73" s="80"/>
      <c r="L73" s="185">
        <f>SUM(H73:K73)</f>
        <v>118</v>
      </c>
      <c r="M73" s="185">
        <v>15</v>
      </c>
      <c r="N73" s="116"/>
      <c r="O73" s="96">
        <f>VLOOKUP(D73,'[1]Teilnehmer'!$B:$J,6,0)</f>
        <v>33</v>
      </c>
      <c r="P73" s="91">
        <f>VLOOKUP(D73,'[1]Teilnehmer'!$B:$J,7,0)</f>
        <v>35</v>
      </c>
      <c r="Q73" s="91">
        <f>VLOOKUP(D73,'[1]Teilnehmer'!$B:$J,8,0)</f>
        <v>36</v>
      </c>
      <c r="R73" s="58">
        <f>VLOOKUP(D73,'[1]Teilnehmer'!$B:$J,9,0)</f>
        <v>38</v>
      </c>
      <c r="S73" s="187">
        <f>SUM(O73:R73)</f>
        <v>142</v>
      </c>
      <c r="T73" s="187">
        <v>0</v>
      </c>
      <c r="U73" s="116"/>
      <c r="V73" s="79"/>
      <c r="W73" s="77"/>
      <c r="X73" s="77"/>
      <c r="Y73" s="84"/>
      <c r="Z73" s="77"/>
      <c r="AA73" s="80"/>
    </row>
    <row r="74" spans="1:27" ht="15">
      <c r="A74" s="6">
        <v>2</v>
      </c>
      <c r="B74" s="150" t="s">
        <v>105</v>
      </c>
      <c r="C74" s="98" t="s">
        <v>71</v>
      </c>
      <c r="D74" s="22">
        <v>3634</v>
      </c>
      <c r="F74" s="187">
        <f>M74+T74+AA74</f>
        <v>16</v>
      </c>
      <c r="G74" s="2"/>
      <c r="H74" s="96">
        <v>38</v>
      </c>
      <c r="I74" s="91">
        <v>34</v>
      </c>
      <c r="J74" s="91">
        <v>34</v>
      </c>
      <c r="K74" s="58"/>
      <c r="L74" s="186">
        <f>SUM(H74:K74)</f>
        <v>106</v>
      </c>
      <c r="M74" s="186">
        <v>3</v>
      </c>
      <c r="N74" s="116"/>
      <c r="O74" s="96">
        <f>VLOOKUP(D74,'[1]Teilnehmer'!$B:$J,6,0)</f>
        <v>37</v>
      </c>
      <c r="P74" s="91">
        <f>VLOOKUP(D74,'[1]Teilnehmer'!$B:$J,7,0)</f>
        <v>37</v>
      </c>
      <c r="Q74" s="91">
        <f>VLOOKUP(D74,'[1]Teilnehmer'!$B:$J,8,0)</f>
        <v>43</v>
      </c>
      <c r="R74" s="58">
        <f>VLOOKUP(D74,'[1]Teilnehmer'!$B:$J,9,0)</f>
        <v>38</v>
      </c>
      <c r="S74" s="187">
        <f>SUM(O74:R74)</f>
        <v>155</v>
      </c>
      <c r="T74" s="187">
        <f>S74-(MIN($S$73:$S$77))</f>
        <v>13</v>
      </c>
      <c r="U74" s="116"/>
      <c r="V74" s="56"/>
      <c r="W74" s="87"/>
      <c r="X74" s="55"/>
      <c r="Y74" s="55"/>
      <c r="Z74" s="55"/>
      <c r="AA74" s="58"/>
    </row>
    <row r="75" spans="1:27" ht="15">
      <c r="A75" s="6">
        <v>3</v>
      </c>
      <c r="B75" s="150" t="s">
        <v>111</v>
      </c>
      <c r="C75" s="98" t="s">
        <v>65</v>
      </c>
      <c r="D75" s="22">
        <v>5325</v>
      </c>
      <c r="F75" s="187">
        <f>M75+T75+AA75</f>
        <v>21</v>
      </c>
      <c r="G75" s="2"/>
      <c r="H75" s="96">
        <v>46</v>
      </c>
      <c r="I75" s="91">
        <v>37</v>
      </c>
      <c r="J75" s="91">
        <v>36</v>
      </c>
      <c r="K75" s="58"/>
      <c r="L75" s="186">
        <f>SUM(H75:K75)</f>
        <v>119</v>
      </c>
      <c r="M75" s="186">
        <v>16</v>
      </c>
      <c r="N75" s="116"/>
      <c r="O75" s="96">
        <f>VLOOKUP(D75,'[1]Teilnehmer'!$B:$J,6,0)</f>
        <v>40</v>
      </c>
      <c r="P75" s="91">
        <f>VLOOKUP(D75,'[1]Teilnehmer'!$B:$J,7,0)</f>
        <v>40</v>
      </c>
      <c r="Q75" s="91">
        <f>VLOOKUP(D75,'[1]Teilnehmer'!$B:$J,8,0)</f>
        <v>32</v>
      </c>
      <c r="R75" s="58">
        <f>VLOOKUP(D75,'[1]Teilnehmer'!$B:$J,9,0)</f>
        <v>35</v>
      </c>
      <c r="S75" s="187">
        <f>SUM(O75:R75)</f>
        <v>147</v>
      </c>
      <c r="T75" s="187">
        <f>S75-(MIN($S$73:$S$77))</f>
        <v>5</v>
      </c>
      <c r="U75" s="116"/>
      <c r="V75" s="56"/>
      <c r="W75" s="87"/>
      <c r="X75" s="55"/>
      <c r="Y75" s="55"/>
      <c r="Z75" s="55"/>
      <c r="AA75" s="58"/>
    </row>
    <row r="76" spans="1:27" ht="15">
      <c r="A76" s="6">
        <v>4</v>
      </c>
      <c r="B76" s="150" t="s">
        <v>108</v>
      </c>
      <c r="C76" s="98" t="s">
        <v>59</v>
      </c>
      <c r="D76" s="22">
        <v>36191</v>
      </c>
      <c r="F76" s="187">
        <f>M76+T76+AA76</f>
        <v>29</v>
      </c>
      <c r="G76" s="2"/>
      <c r="H76" s="96">
        <v>39</v>
      </c>
      <c r="I76" s="91">
        <v>40</v>
      </c>
      <c r="J76" s="91">
        <v>37</v>
      </c>
      <c r="K76" s="58"/>
      <c r="L76" s="186">
        <f>SUM(H76:K76)</f>
        <v>116</v>
      </c>
      <c r="M76" s="186">
        <v>13</v>
      </c>
      <c r="N76" s="116"/>
      <c r="O76" s="96">
        <f>VLOOKUP(D76,'[1]Teilnehmer'!$B:$J,6,0)</f>
        <v>40</v>
      </c>
      <c r="P76" s="91">
        <f>VLOOKUP(D76,'[1]Teilnehmer'!$B:$J,7,0)</f>
        <v>41</v>
      </c>
      <c r="Q76" s="91">
        <f>VLOOKUP(D76,'[1]Teilnehmer'!$B:$J,8,0)</f>
        <v>39</v>
      </c>
      <c r="R76" s="58">
        <f>VLOOKUP(D76,'[1]Teilnehmer'!$B:$J,9,0)</f>
        <v>38</v>
      </c>
      <c r="S76" s="187">
        <f>SUM(O76:R76)</f>
        <v>158</v>
      </c>
      <c r="T76" s="187">
        <f>S76-(MIN($S$73:$S$77))</f>
        <v>16</v>
      </c>
      <c r="U76" s="116"/>
      <c r="V76" s="96"/>
      <c r="W76" s="91"/>
      <c r="X76" s="91"/>
      <c r="Y76" s="91"/>
      <c r="Z76" s="91"/>
      <c r="AA76" s="58"/>
    </row>
    <row r="77" spans="1:27" ht="15">
      <c r="A77" s="6">
        <v>5</v>
      </c>
      <c r="B77" s="150" t="s">
        <v>112</v>
      </c>
      <c r="C77" s="98" t="s">
        <v>80</v>
      </c>
      <c r="D77" s="22">
        <v>4906</v>
      </c>
      <c r="F77" s="187">
        <f>M77+T77+AA77</f>
        <v>362</v>
      </c>
      <c r="G77" s="2"/>
      <c r="H77" s="96">
        <v>36</v>
      </c>
      <c r="I77" s="91">
        <v>36</v>
      </c>
      <c r="J77" s="91">
        <v>31</v>
      </c>
      <c r="K77" s="58"/>
      <c r="L77" s="186">
        <f>SUM(H77:K77)</f>
        <v>103</v>
      </c>
      <c r="M77" s="186">
        <v>0</v>
      </c>
      <c r="N77" s="116"/>
      <c r="O77" s="96">
        <f>VLOOKUP(D77,'[1]Teilnehmer'!$B:$J,6,0)</f>
        <v>126</v>
      </c>
      <c r="P77" s="91">
        <f>VLOOKUP(D77,'[1]Teilnehmer'!$B:$J,7,0)</f>
        <v>126</v>
      </c>
      <c r="Q77" s="91">
        <f>VLOOKUP(D77,'[1]Teilnehmer'!$B:$J,8,0)</f>
        <v>126</v>
      </c>
      <c r="R77" s="58">
        <f>VLOOKUP(D77,'[1]Teilnehmer'!$B:$J,9,0)</f>
        <v>126</v>
      </c>
      <c r="S77" s="187">
        <f>SUM(O77:R77)</f>
        <v>504</v>
      </c>
      <c r="T77" s="187">
        <f>S77-(MIN($S$73:$S$77))</f>
        <v>362</v>
      </c>
      <c r="U77" s="116"/>
      <c r="V77" s="56"/>
      <c r="W77" s="55"/>
      <c r="X77" s="91"/>
      <c r="Y77" s="55"/>
      <c r="Z77" s="55"/>
      <c r="AA77" s="58"/>
    </row>
    <row r="78" spans="1:27" ht="15">
      <c r="A78" s="6"/>
      <c r="B78" s="118"/>
      <c r="C78" s="4"/>
      <c r="D78" s="5"/>
      <c r="F78" s="46"/>
      <c r="G78" s="2"/>
      <c r="H78" s="56"/>
      <c r="I78" s="87"/>
      <c r="J78" s="87"/>
      <c r="K78" s="87"/>
      <c r="L78" s="87"/>
      <c r="M78" s="22"/>
      <c r="N78" s="116"/>
      <c r="O78" s="56"/>
      <c r="P78" s="87"/>
      <c r="Q78" s="87"/>
      <c r="R78" s="55"/>
      <c r="S78" s="55"/>
      <c r="T78" s="91"/>
      <c r="U78" s="116"/>
      <c r="V78" s="56"/>
      <c r="W78" s="55"/>
      <c r="X78" s="55"/>
      <c r="Y78" s="55"/>
      <c r="Z78" s="55"/>
      <c r="AA78" s="58"/>
    </row>
    <row r="79" spans="1:27" ht="15">
      <c r="A79" s="6"/>
      <c r="B79" s="118"/>
      <c r="C79" s="4"/>
      <c r="D79" s="5"/>
      <c r="F79" s="46"/>
      <c r="G79" s="2"/>
      <c r="H79" s="56"/>
      <c r="I79" s="87"/>
      <c r="J79" s="87"/>
      <c r="K79" s="87"/>
      <c r="L79" s="87"/>
      <c r="M79" s="22"/>
      <c r="N79" s="116"/>
      <c r="O79" s="56"/>
      <c r="P79" s="87"/>
      <c r="Q79" s="87"/>
      <c r="R79" s="55"/>
      <c r="S79" s="55"/>
      <c r="T79" s="91"/>
      <c r="U79" s="116"/>
      <c r="V79" s="56"/>
      <c r="W79" s="55"/>
      <c r="X79" s="55"/>
      <c r="Y79" s="55"/>
      <c r="Z79" s="55"/>
      <c r="AA79" s="58"/>
    </row>
    <row r="80" spans="1:27" ht="15">
      <c r="A80" s="6"/>
      <c r="B80" s="118"/>
      <c r="C80" s="4"/>
      <c r="D80" s="5"/>
      <c r="F80" s="46"/>
      <c r="G80" s="2"/>
      <c r="H80" s="56"/>
      <c r="I80" s="87"/>
      <c r="J80" s="87"/>
      <c r="K80" s="87"/>
      <c r="L80" s="87"/>
      <c r="M80" s="22"/>
      <c r="N80" s="116"/>
      <c r="O80" s="56"/>
      <c r="P80" s="87"/>
      <c r="Q80" s="87"/>
      <c r="R80" s="55"/>
      <c r="S80" s="55"/>
      <c r="T80" s="91"/>
      <c r="U80" s="116"/>
      <c r="V80" s="56"/>
      <c r="W80" s="55"/>
      <c r="X80" s="55"/>
      <c r="Y80" s="55"/>
      <c r="Z80" s="55"/>
      <c r="AA80" s="58"/>
    </row>
    <row r="81" spans="1:27" ht="15">
      <c r="A81" s="6"/>
      <c r="B81" s="118"/>
      <c r="C81" s="4"/>
      <c r="D81" s="5"/>
      <c r="F81" s="46"/>
      <c r="G81" s="2"/>
      <c r="H81" s="56"/>
      <c r="I81" s="87"/>
      <c r="J81" s="87"/>
      <c r="K81" s="87"/>
      <c r="L81" s="87"/>
      <c r="M81" s="22"/>
      <c r="N81" s="116"/>
      <c r="O81" s="56"/>
      <c r="P81" s="87"/>
      <c r="Q81" s="87"/>
      <c r="R81" s="55"/>
      <c r="S81" s="55"/>
      <c r="T81" s="91"/>
      <c r="U81" s="116"/>
      <c r="V81" s="56"/>
      <c r="W81" s="55"/>
      <c r="X81" s="55"/>
      <c r="Y81" s="55"/>
      <c r="Z81" s="55"/>
      <c r="AA81" s="58"/>
    </row>
    <row r="82" spans="1:27" ht="15">
      <c r="A82" s="6"/>
      <c r="B82" s="118"/>
      <c r="C82" s="4"/>
      <c r="D82" s="5"/>
      <c r="F82" s="46"/>
      <c r="G82" s="2"/>
      <c r="H82" s="56"/>
      <c r="I82" s="87"/>
      <c r="J82" s="87"/>
      <c r="K82" s="87"/>
      <c r="L82" s="87"/>
      <c r="M82" s="22"/>
      <c r="N82" s="116"/>
      <c r="O82" s="56"/>
      <c r="P82" s="87"/>
      <c r="Q82" s="87"/>
      <c r="R82" s="55"/>
      <c r="S82" s="55"/>
      <c r="T82" s="91"/>
      <c r="U82" s="116"/>
      <c r="V82" s="56"/>
      <c r="W82" s="55"/>
      <c r="X82" s="55"/>
      <c r="Y82" s="55"/>
      <c r="Z82" s="55"/>
      <c r="AA82" s="58"/>
    </row>
    <row r="83" spans="1:27" ht="15">
      <c r="A83" s="6"/>
      <c r="B83" s="118"/>
      <c r="C83" s="4"/>
      <c r="D83" s="5"/>
      <c r="F83" s="46"/>
      <c r="G83" s="2"/>
      <c r="H83" s="56"/>
      <c r="I83" s="87"/>
      <c r="J83" s="87"/>
      <c r="K83" s="87"/>
      <c r="L83" s="87"/>
      <c r="M83" s="22"/>
      <c r="N83" s="116"/>
      <c r="O83" s="56"/>
      <c r="P83" s="87"/>
      <c r="Q83" s="87"/>
      <c r="R83" s="55"/>
      <c r="S83" s="55"/>
      <c r="T83" s="91"/>
      <c r="U83" s="116"/>
      <c r="V83" s="56"/>
      <c r="W83" s="55"/>
      <c r="X83" s="55"/>
      <c r="Y83" s="55"/>
      <c r="Z83" s="55"/>
      <c r="AA83" s="58"/>
    </row>
    <row r="84" spans="1:27" ht="15">
      <c r="A84" s="6"/>
      <c r="B84" s="118"/>
      <c r="C84" s="4"/>
      <c r="D84" s="5"/>
      <c r="F84" s="46"/>
      <c r="G84" s="2"/>
      <c r="H84" s="56"/>
      <c r="I84" s="87"/>
      <c r="J84" s="87"/>
      <c r="K84" s="87"/>
      <c r="L84" s="87"/>
      <c r="M84" s="22"/>
      <c r="N84" s="116"/>
      <c r="O84" s="56"/>
      <c r="P84" s="87"/>
      <c r="Q84" s="87"/>
      <c r="R84" s="55"/>
      <c r="S84" s="55"/>
      <c r="T84" s="91"/>
      <c r="U84" s="116"/>
      <c r="V84" s="56"/>
      <c r="W84" s="55"/>
      <c r="X84" s="55"/>
      <c r="Y84" s="55"/>
      <c r="Z84" s="55"/>
      <c r="AA84" s="58"/>
    </row>
    <row r="85" spans="1:27" ht="15">
      <c r="A85" s="6"/>
      <c r="B85" s="118"/>
      <c r="C85" s="4"/>
      <c r="D85" s="5"/>
      <c r="F85" s="46"/>
      <c r="G85" s="2"/>
      <c r="H85" s="56"/>
      <c r="I85" s="87"/>
      <c r="J85" s="87"/>
      <c r="K85" s="87"/>
      <c r="L85" s="87"/>
      <c r="M85" s="22"/>
      <c r="N85" s="116"/>
      <c r="O85" s="56"/>
      <c r="P85" s="87"/>
      <c r="Q85" s="87"/>
      <c r="R85" s="55"/>
      <c r="S85" s="55"/>
      <c r="T85" s="91"/>
      <c r="U85" s="116"/>
      <c r="V85" s="56"/>
      <c r="W85" s="55"/>
      <c r="X85" s="55"/>
      <c r="Y85" s="55"/>
      <c r="Z85" s="55"/>
      <c r="AA85" s="58"/>
    </row>
    <row r="86" spans="1:27" ht="15">
      <c r="A86" s="6"/>
      <c r="B86" s="118"/>
      <c r="C86" s="4"/>
      <c r="D86" s="5"/>
      <c r="F86" s="46"/>
      <c r="G86" s="2"/>
      <c r="H86" s="56"/>
      <c r="I86" s="87"/>
      <c r="J86" s="87"/>
      <c r="K86" s="87"/>
      <c r="L86" s="87"/>
      <c r="M86" s="22"/>
      <c r="N86" s="116"/>
      <c r="O86" s="56"/>
      <c r="P86" s="87"/>
      <c r="Q86" s="87"/>
      <c r="R86" s="55"/>
      <c r="S86" s="55"/>
      <c r="T86" s="91"/>
      <c r="U86" s="116"/>
      <c r="V86" s="56"/>
      <c r="W86" s="55"/>
      <c r="X86" s="55"/>
      <c r="Y86" s="55"/>
      <c r="Z86" s="55"/>
      <c r="AA86" s="58"/>
    </row>
    <row r="87" spans="1:27" ht="15">
      <c r="A87" s="6"/>
      <c r="B87" s="118"/>
      <c r="C87" s="4"/>
      <c r="D87" s="5"/>
      <c r="F87" s="49"/>
      <c r="G87" s="2"/>
      <c r="H87" s="56"/>
      <c r="I87" s="91"/>
      <c r="J87" s="55"/>
      <c r="K87" s="55"/>
      <c r="L87" s="55"/>
      <c r="M87" s="22"/>
      <c r="N87" s="116"/>
      <c r="O87" s="96"/>
      <c r="P87" s="91"/>
      <c r="Q87" s="91"/>
      <c r="R87" s="91"/>
      <c r="S87" s="91"/>
      <c r="T87" s="91"/>
      <c r="U87" s="116"/>
      <c r="V87" s="56"/>
      <c r="W87" s="55"/>
      <c r="X87" s="55"/>
      <c r="Y87" s="55"/>
      <c r="Z87" s="55"/>
      <c r="AA87" s="58"/>
    </row>
    <row r="88" spans="1:27" ht="15">
      <c r="A88" s="6"/>
      <c r="B88" s="118"/>
      <c r="C88" s="4"/>
      <c r="D88" s="5"/>
      <c r="F88" s="46"/>
      <c r="G88" s="2"/>
      <c r="H88" s="86"/>
      <c r="I88" s="87"/>
      <c r="J88" s="87"/>
      <c r="K88" s="55"/>
      <c r="L88" s="55"/>
      <c r="M88" s="22"/>
      <c r="N88" s="116"/>
      <c r="O88" s="96"/>
      <c r="P88" s="91"/>
      <c r="Q88" s="91"/>
      <c r="R88" s="91"/>
      <c r="S88" s="91"/>
      <c r="T88" s="91"/>
      <c r="U88" s="116"/>
      <c r="V88" s="56"/>
      <c r="W88" s="55"/>
      <c r="X88" s="55"/>
      <c r="Y88" s="55"/>
      <c r="Z88" s="55"/>
      <c r="AA88" s="58"/>
    </row>
    <row r="89" spans="1:27" ht="15">
      <c r="A89" s="6"/>
      <c r="B89" s="118"/>
      <c r="C89" s="4"/>
      <c r="D89" s="5"/>
      <c r="F89" s="46"/>
      <c r="G89" s="2"/>
      <c r="H89" s="86"/>
      <c r="I89" s="55"/>
      <c r="J89" s="55"/>
      <c r="K89" s="93"/>
      <c r="L89" s="87"/>
      <c r="M89" s="22"/>
      <c r="N89" s="116"/>
      <c r="O89" s="86"/>
      <c r="P89" s="55"/>
      <c r="Q89" s="55"/>
      <c r="R89" s="55"/>
      <c r="S89" s="55"/>
      <c r="T89" s="91"/>
      <c r="U89" s="116"/>
      <c r="V89" s="96"/>
      <c r="W89" s="55"/>
      <c r="X89" s="55"/>
      <c r="Y89" s="87"/>
      <c r="Z89" s="55"/>
      <c r="AA89" s="58"/>
    </row>
    <row r="90" spans="1:27" ht="15">
      <c r="A90" s="6"/>
      <c r="B90" s="118"/>
      <c r="C90" s="4"/>
      <c r="D90" s="5"/>
      <c r="F90" s="46"/>
      <c r="G90" s="2"/>
      <c r="H90" s="86"/>
      <c r="I90" s="87"/>
      <c r="J90" s="55"/>
      <c r="K90" s="87"/>
      <c r="L90" s="87"/>
      <c r="M90" s="22"/>
      <c r="N90" s="116"/>
      <c r="O90" s="56"/>
      <c r="P90" s="55"/>
      <c r="Q90" s="87"/>
      <c r="R90" s="55"/>
      <c r="S90" s="87"/>
      <c r="T90" s="91"/>
      <c r="U90" s="116"/>
      <c r="V90" s="56"/>
      <c r="W90" s="91"/>
      <c r="X90" s="91"/>
      <c r="Y90" s="55"/>
      <c r="Z90" s="55"/>
      <c r="AA90" s="58"/>
    </row>
    <row r="91" spans="1:27" ht="15">
      <c r="A91" s="6"/>
      <c r="B91" s="118"/>
      <c r="C91" s="4"/>
      <c r="D91" s="5"/>
      <c r="F91" s="46"/>
      <c r="G91" s="2"/>
      <c r="H91" s="56"/>
      <c r="I91" s="87"/>
      <c r="J91" s="55"/>
      <c r="K91" s="91"/>
      <c r="L91" s="55"/>
      <c r="M91" s="22"/>
      <c r="N91" s="116"/>
      <c r="O91" s="96"/>
      <c r="P91" s="55"/>
      <c r="Q91" s="55"/>
      <c r="R91" s="55"/>
      <c r="S91" s="55"/>
      <c r="T91" s="91"/>
      <c r="U91" s="116"/>
      <c r="V91" s="96"/>
      <c r="W91" s="55"/>
      <c r="X91" s="55"/>
      <c r="Y91" s="55"/>
      <c r="Z91" s="55"/>
      <c r="AA91" s="58"/>
    </row>
    <row r="92" spans="1:27" ht="15">
      <c r="A92" s="6"/>
      <c r="B92" s="118"/>
      <c r="C92" s="4"/>
      <c r="D92" s="5"/>
      <c r="F92" s="46"/>
      <c r="G92" s="2"/>
      <c r="H92" s="96"/>
      <c r="I92" s="87"/>
      <c r="J92" s="55"/>
      <c r="K92" s="55"/>
      <c r="L92" s="55"/>
      <c r="M92" s="22"/>
      <c r="N92" s="116"/>
      <c r="O92" s="56"/>
      <c r="P92" s="55"/>
      <c r="Q92" s="87"/>
      <c r="R92" s="87"/>
      <c r="S92" s="87"/>
      <c r="T92" s="91"/>
      <c r="U92" s="116"/>
      <c r="V92" s="56"/>
      <c r="W92" s="55"/>
      <c r="X92" s="91"/>
      <c r="Y92" s="55"/>
      <c r="Z92" s="55"/>
      <c r="AA92" s="58"/>
    </row>
    <row r="93" spans="1:27" ht="15">
      <c r="A93" s="6"/>
      <c r="B93" s="118"/>
      <c r="C93" s="4"/>
      <c r="D93" s="5"/>
      <c r="F93" s="46"/>
      <c r="G93" s="2"/>
      <c r="H93" s="96"/>
      <c r="I93" s="55"/>
      <c r="J93" s="55"/>
      <c r="K93" s="87"/>
      <c r="L93" s="55"/>
      <c r="M93" s="22"/>
      <c r="N93" s="116"/>
      <c r="O93" s="86"/>
      <c r="P93" s="55"/>
      <c r="Q93" s="55"/>
      <c r="R93" s="55"/>
      <c r="S93" s="55"/>
      <c r="T93" s="91"/>
      <c r="U93" s="116"/>
      <c r="V93" s="96"/>
      <c r="W93" s="91"/>
      <c r="X93" s="91"/>
      <c r="Y93" s="91"/>
      <c r="Z93" s="91"/>
      <c r="AA93" s="58"/>
    </row>
    <row r="94" spans="1:27" ht="15">
      <c r="A94" s="6"/>
      <c r="B94" s="118"/>
      <c r="C94" s="4"/>
      <c r="D94" s="5"/>
      <c r="F94" s="46"/>
      <c r="G94" s="2"/>
      <c r="H94" s="86"/>
      <c r="I94" s="55"/>
      <c r="J94" s="55"/>
      <c r="K94" s="91"/>
      <c r="L94" s="55"/>
      <c r="M94" s="22"/>
      <c r="N94" s="116"/>
      <c r="O94" s="56"/>
      <c r="P94" s="55"/>
      <c r="Q94" s="55"/>
      <c r="R94" s="55"/>
      <c r="S94" s="55"/>
      <c r="T94" s="91"/>
      <c r="U94" s="116"/>
      <c r="V94" s="96"/>
      <c r="W94" s="55"/>
      <c r="X94" s="55"/>
      <c r="Y94" s="55"/>
      <c r="Z94" s="55"/>
      <c r="AA94" s="58"/>
    </row>
    <row r="95" spans="1:27" ht="15">
      <c r="A95" s="6"/>
      <c r="B95" s="118"/>
      <c r="C95" s="4"/>
      <c r="D95" s="5"/>
      <c r="F95" s="46"/>
      <c r="G95" s="2"/>
      <c r="H95" s="56"/>
      <c r="I95" s="87"/>
      <c r="J95" s="87"/>
      <c r="K95" s="55"/>
      <c r="L95" s="87"/>
      <c r="M95" s="22"/>
      <c r="N95" s="116"/>
      <c r="O95" s="97"/>
      <c r="P95" s="98"/>
      <c r="Q95" s="98"/>
      <c r="R95" s="98"/>
      <c r="S95" s="98"/>
      <c r="T95" s="91"/>
      <c r="U95" s="116"/>
      <c r="V95" s="96"/>
      <c r="W95" s="91"/>
      <c r="X95" s="91"/>
      <c r="Y95" s="91"/>
      <c r="Z95" s="91"/>
      <c r="AA95" s="58"/>
    </row>
    <row r="96" spans="1:27" ht="15">
      <c r="A96" s="6"/>
      <c r="B96" s="118"/>
      <c r="C96" s="4"/>
      <c r="D96" s="5"/>
      <c r="F96" s="10"/>
      <c r="H96" s="97"/>
      <c r="I96" s="98"/>
      <c r="J96" s="98"/>
      <c r="K96" s="98"/>
      <c r="L96" s="98"/>
      <c r="M96" s="22"/>
      <c r="N96" s="117"/>
      <c r="O96" s="86"/>
      <c r="P96" s="55"/>
      <c r="Q96" s="55"/>
      <c r="R96" s="55"/>
      <c r="S96" s="55"/>
      <c r="T96" s="91"/>
      <c r="U96" s="116"/>
      <c r="V96" s="96"/>
      <c r="W96" s="91"/>
      <c r="X96" s="91"/>
      <c r="Y96" s="91"/>
      <c r="Z96" s="91"/>
      <c r="AA96" s="58"/>
    </row>
    <row r="97" spans="1:27" ht="15">
      <c r="A97" s="6"/>
      <c r="B97" s="118"/>
      <c r="C97" s="4"/>
      <c r="D97" s="5"/>
      <c r="F97" s="46"/>
      <c r="G97" s="2"/>
      <c r="H97" s="56"/>
      <c r="I97" s="91"/>
      <c r="J97" s="55"/>
      <c r="K97" s="55"/>
      <c r="L97" s="55"/>
      <c r="M97" s="22"/>
      <c r="N97" s="116"/>
      <c r="O97" s="86"/>
      <c r="P97" s="55"/>
      <c r="Q97" s="55"/>
      <c r="R97" s="55"/>
      <c r="S97" s="55"/>
      <c r="T97" s="91"/>
      <c r="U97" s="116"/>
      <c r="V97" s="96"/>
      <c r="W97" s="91"/>
      <c r="X97" s="91"/>
      <c r="Y97" s="91"/>
      <c r="Z97" s="91"/>
      <c r="AA97" s="58"/>
    </row>
    <row r="98" spans="1:27" ht="15">
      <c r="A98" s="6"/>
      <c r="B98" s="119"/>
      <c r="C98" s="7"/>
      <c r="D98" s="8"/>
      <c r="F98" s="48"/>
      <c r="G98" s="2"/>
      <c r="H98" s="92"/>
      <c r="I98" s="89"/>
      <c r="J98" s="88"/>
      <c r="K98" s="99"/>
      <c r="L98" s="89"/>
      <c r="M98" s="100"/>
      <c r="N98" s="116"/>
      <c r="O98" s="96"/>
      <c r="P98" s="91"/>
      <c r="Q98" s="91"/>
      <c r="R98" s="91"/>
      <c r="S98" s="91"/>
      <c r="T98" s="91"/>
      <c r="U98" s="116"/>
      <c r="V98" s="96"/>
      <c r="W98" s="91"/>
      <c r="X98" s="91"/>
      <c r="Y98" s="91"/>
      <c r="Z98" s="91"/>
      <c r="AA98" s="58"/>
    </row>
    <row r="99" spans="1:27" ht="15" customHeight="1" thickBot="1">
      <c r="A99" s="9"/>
      <c r="B99" s="120"/>
      <c r="C99" s="11"/>
      <c r="D99" s="23"/>
      <c r="F99" s="47"/>
      <c r="G99" s="2"/>
      <c r="H99" s="101"/>
      <c r="I99" s="102"/>
      <c r="J99" s="102"/>
      <c r="K99" s="102"/>
      <c r="L99" s="103"/>
      <c r="M99" s="57"/>
      <c r="N99" s="116"/>
      <c r="O99" s="105"/>
      <c r="P99" s="106"/>
      <c r="Q99" s="106"/>
      <c r="R99" s="106"/>
      <c r="S99" s="109"/>
      <c r="T99" s="108"/>
      <c r="U99" s="117"/>
      <c r="V99" s="110"/>
      <c r="W99" s="111"/>
      <c r="X99" s="111"/>
      <c r="Y99" s="111"/>
      <c r="Z99" s="112"/>
      <c r="AA99" s="108"/>
    </row>
    <row r="100" spans="1:27" s="138" customFormat="1" ht="11.25">
      <c r="A100" s="137"/>
      <c r="B100" s="137"/>
      <c r="C100" s="139"/>
      <c r="D100" s="139"/>
      <c r="E100" s="137"/>
      <c r="F100" s="137"/>
      <c r="G100" s="137"/>
      <c r="H100" s="140"/>
      <c r="I100" s="140"/>
      <c r="J100" s="140"/>
      <c r="K100" s="140"/>
      <c r="L100" s="140"/>
      <c r="M100" s="140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</row>
  </sheetData>
  <sheetProtection/>
  <mergeCells count="24">
    <mergeCell ref="V3:AA3"/>
    <mergeCell ref="H5:K5"/>
    <mergeCell ref="O5:R5"/>
    <mergeCell ref="V5:Y5"/>
    <mergeCell ref="H3:M3"/>
    <mergeCell ref="O3:T3"/>
    <mergeCell ref="H27:M27"/>
    <mergeCell ref="O27:T27"/>
    <mergeCell ref="V27:AA27"/>
    <mergeCell ref="H29:K29"/>
    <mergeCell ref="O29:R29"/>
    <mergeCell ref="V29:Y29"/>
    <mergeCell ref="H59:M59"/>
    <mergeCell ref="O59:T59"/>
    <mergeCell ref="V59:AA59"/>
    <mergeCell ref="H61:K61"/>
    <mergeCell ref="O61:R61"/>
    <mergeCell ref="V61:Y61"/>
    <mergeCell ref="H69:M69"/>
    <mergeCell ref="O69:T69"/>
    <mergeCell ref="V69:AA69"/>
    <mergeCell ref="H71:K71"/>
    <mergeCell ref="O71:R71"/>
    <mergeCell ref="V71:Y71"/>
  </mergeCells>
  <conditionalFormatting sqref="H63:K65 H73:K77 H31:K50 H7:K20">
    <cfRule type="cellIs" priority="55" dxfId="204" operator="lessThan" stopIfTrue="1">
      <formula>25</formula>
    </cfRule>
    <cfRule type="cellIs" priority="56" dxfId="202" operator="between" stopIfTrue="1">
      <formula>25</formula>
      <formula>29</formula>
    </cfRule>
    <cfRule type="cellIs" priority="57" dxfId="203" operator="between" stopIfTrue="1">
      <formula>30</formula>
      <formula>35</formula>
    </cfRule>
  </conditionalFormatting>
  <conditionalFormatting sqref="H31:K46">
    <cfRule type="cellIs" priority="19" dxfId="201" operator="lessThan" stopIfTrue="1">
      <formula>20</formula>
    </cfRule>
    <cfRule type="cellIs" priority="20" dxfId="202" operator="between" stopIfTrue="1">
      <formula>20</formula>
      <formula>24</formula>
    </cfRule>
    <cfRule type="cellIs" priority="21" dxfId="203" operator="between" stopIfTrue="1">
      <formula>25</formula>
      <formula>29</formula>
    </cfRule>
  </conditionalFormatting>
  <conditionalFormatting sqref="L31:L50 L63:L65 L73:L77 L7:L22">
    <cfRule type="cellIs" priority="85" dxfId="204" operator="lessThan" stopIfTrue="1">
      <formula>75</formula>
    </cfRule>
    <cfRule type="cellIs" priority="86" dxfId="202" operator="between" stopIfTrue="1">
      <formula>76</formula>
      <formula>89</formula>
    </cfRule>
    <cfRule type="cellIs" priority="87" dxfId="203" operator="between" stopIfTrue="1">
      <formula>90</formula>
      <formula>107</formula>
    </cfRule>
  </conditionalFormatting>
  <conditionalFormatting sqref="S63:S65 S31:S50 S73:S77 S7:S22">
    <cfRule type="cellIs" priority="88" dxfId="206" operator="lessThan" stopIfTrue="1">
      <formula>100</formula>
    </cfRule>
    <cfRule type="cellIs" priority="89" dxfId="202" operator="between" stopIfTrue="1">
      <formula>100</formula>
      <formula>119</formula>
    </cfRule>
    <cfRule type="cellIs" priority="90" dxfId="203" operator="between" stopIfTrue="1">
      <formula>120</formula>
      <formula>143</formula>
    </cfRule>
  </conditionalFormatting>
  <conditionalFormatting sqref="O31:R50 O63:R65 O73:R77 O7:R22">
    <cfRule type="cellIs" priority="91" dxfId="205" operator="lessThan" stopIfTrue="1">
      <formula>25</formula>
    </cfRule>
    <cfRule type="cellIs" priority="92" dxfId="202" operator="between" stopIfTrue="1">
      <formula>25</formula>
      <formula>29</formula>
    </cfRule>
    <cfRule type="cellIs" priority="93" dxfId="203" operator="between" stopIfTrue="1">
      <formula>30</formula>
      <formula>35</formula>
    </cfRule>
  </conditionalFormatting>
  <printOptions/>
  <pageMargins left="0.7086614173228347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Kindt</dc:creator>
  <cp:keywords/>
  <dc:description/>
  <cp:lastModifiedBy>allesroger</cp:lastModifiedBy>
  <cp:lastPrinted>2013-09-16T08:16:03Z</cp:lastPrinted>
  <dcterms:created xsi:type="dcterms:W3CDTF">2010-10-17T09:44:52Z</dcterms:created>
  <dcterms:modified xsi:type="dcterms:W3CDTF">2014-04-09T16:41:55Z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-1855499495</vt:i4>
  </property>
  <property fmtid="{D5CDD505-2E9C-101B-9397-08002B2CF9AE}" pid="3" name="_NewReviewCycle">
    <vt:lpwstr/>
  </property>
  <property fmtid="{D5CDD505-2E9C-101B-9397-08002B2CF9AE}" pid="4" name="_EmailSubject">
    <vt:lpwstr>minigolf</vt:lpwstr>
  </property>
  <property fmtid="{D5CDD505-2E9C-101B-9397-08002B2CF9AE}" pid="5" name="_AuthorEmail">
    <vt:lpwstr>Thomas.Magin@commerzbank.com</vt:lpwstr>
  </property>
  <property fmtid="{D5CDD505-2E9C-101B-9397-08002B2CF9AE}" pid="6" name="_AuthorEmailDisplayName">
    <vt:lpwstr>Magin, Thomas</vt:lpwstr>
  </property>
  <property fmtid="{D5CDD505-2E9C-101B-9397-08002B2CF9AE}" pid="7" name="_PreviousAdHocReviewCycleID">
    <vt:i4>878725315</vt:i4>
  </property>
  <property fmtid="{D5CDD505-2E9C-101B-9397-08002B2CF9AE}" pid="8" name="_ReviewingToolsShownOnce">
    <vt:lpwstr/>
  </property>
</Properties>
</file>