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120" tabRatio="903" activeTab="1"/>
  </bookViews>
  <sheets>
    <sheet name="A-RL Abt. 1 2015" sheetId="1" r:id="rId1"/>
    <sheet name="A-RL Kombi 2015" sheetId="2" r:id="rId2"/>
    <sheet name="A-RL Abt. 2 2015" sheetId="3" r:id="rId3"/>
  </sheets>
  <definedNames/>
  <calcPr fullCalcOnLoad="1"/>
</workbook>
</file>

<file path=xl/sharedStrings.xml><?xml version="1.0" encoding="utf-8"?>
<sst xmlns="http://schemas.openxmlformats.org/spreadsheetml/2006/main" count="265" uniqueCount="66">
  <si>
    <t>Gesamt</t>
  </si>
  <si>
    <t>Name</t>
  </si>
  <si>
    <t>Verein</t>
  </si>
  <si>
    <t>Punkte</t>
  </si>
  <si>
    <t>Runde</t>
  </si>
  <si>
    <t>Ges.</t>
  </si>
  <si>
    <t>Pkte.</t>
  </si>
  <si>
    <t>Paß-Nr.</t>
  </si>
  <si>
    <t>Platz</t>
  </si>
  <si>
    <t>Schiedsgericht:</t>
  </si>
  <si>
    <t xml:space="preserve"> = Streicher</t>
  </si>
  <si>
    <t>OS</t>
  </si>
  <si>
    <t>S</t>
  </si>
  <si>
    <t xml:space="preserve">S </t>
  </si>
  <si>
    <t>Robert Hahn</t>
  </si>
  <si>
    <t>LU</t>
  </si>
  <si>
    <t>Frank Schmidt</t>
  </si>
  <si>
    <t>NW</t>
  </si>
  <si>
    <t>Ralf Neuwald</t>
  </si>
  <si>
    <t>Michael Hecken</t>
  </si>
  <si>
    <t>Helga Kirgasser</t>
  </si>
  <si>
    <t>René Dippelhofer</t>
  </si>
  <si>
    <t>MZ</t>
  </si>
  <si>
    <t>Oliver Kindermann</t>
  </si>
  <si>
    <t>Jens Borggraefe</t>
  </si>
  <si>
    <t>TT</t>
  </si>
  <si>
    <t xml:space="preserve">Herren  </t>
  </si>
  <si>
    <t xml:space="preserve">Damen  </t>
  </si>
  <si>
    <t>Martina Trinkl</t>
  </si>
  <si>
    <t xml:space="preserve">Herren             </t>
  </si>
  <si>
    <t xml:space="preserve">Damen           </t>
  </si>
  <si>
    <t>Silvia Krauss</t>
  </si>
  <si>
    <t>Frank Manderscheid</t>
  </si>
  <si>
    <t>Daniel Wittwer</t>
  </si>
  <si>
    <t>KH</t>
  </si>
  <si>
    <t>Christian Wittwer</t>
  </si>
  <si>
    <t>Sabrina Heinrich</t>
  </si>
  <si>
    <t>Timo Jakoby</t>
  </si>
  <si>
    <t>MRP Kombi-Landesmeisterschaft 2015</t>
  </si>
  <si>
    <t>Bad Kreuznach 14.09.2014</t>
  </si>
  <si>
    <t>MA-Sandhofen 16.11.2014</t>
  </si>
  <si>
    <t>Ludwigshafen 19.04.2015</t>
  </si>
  <si>
    <t>Hachenburg 03.05.2015</t>
  </si>
  <si>
    <t>MRP Landesmeisterschaft  Abt. 1  2015</t>
  </si>
  <si>
    <t>Tr.-Trarbach 31.05.2015</t>
  </si>
  <si>
    <t>MRP Landesmeisterschaft  Abt. 2  2015</t>
  </si>
  <si>
    <t>Siegfried Krauss</t>
  </si>
  <si>
    <t>Ralf Fischbach</t>
  </si>
  <si>
    <t>Marina Zeberer</t>
  </si>
  <si>
    <t>v.d. Pütten, Stephan</t>
  </si>
  <si>
    <t>Christoph Grunt</t>
  </si>
  <si>
    <t>aK</t>
  </si>
  <si>
    <t>Frank Bonenberger</t>
  </si>
  <si>
    <t>MA</t>
  </si>
  <si>
    <t>Günter Noack</t>
  </si>
  <si>
    <t xml:space="preserve">ak </t>
  </si>
  <si>
    <t>Ursula Becker</t>
  </si>
  <si>
    <t>Maik Nikolaus</t>
  </si>
  <si>
    <t>RO</t>
  </si>
  <si>
    <t>Thomas Magin</t>
  </si>
  <si>
    <t>Marcus Bublitz</t>
  </si>
  <si>
    <t>Christian Pannek</t>
  </si>
  <si>
    <t>Rodalben 31.05.2015</t>
  </si>
  <si>
    <t>Oliver Pieper</t>
  </si>
  <si>
    <t>Marcel Laux</t>
  </si>
  <si>
    <t>Pascal Schäfer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</si>
</sst>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/>
    </xf>
    <xf numFmtId="0" fontId="0" fillId="0" borderId="11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left" vertical="top"/>
    </xf>
    <xf numFmtId="0" fontId="0" fillId="0" borderId="2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left" vertical="top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2" fillId="0" borderId="40" xfId="0" applyNumberFormat="1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45" xfId="0" applyNumberFormat="1" applyFont="1" applyBorder="1" applyAlignment="1">
      <alignment horizontal="left" vertical="top"/>
    </xf>
    <xf numFmtId="0" fontId="2" fillId="0" borderId="46" xfId="0" applyNumberFormat="1" applyFont="1" applyBorder="1" applyAlignment="1">
      <alignment horizontal="left" vertical="top"/>
    </xf>
    <xf numFmtId="0" fontId="0" fillId="0" borderId="44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left" vertical="top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4" fillId="35" borderId="60" xfId="0" applyFont="1" applyFill="1" applyBorder="1" applyAlignment="1">
      <alignment vertical="center"/>
    </xf>
    <xf numFmtId="0" fontId="4" fillId="35" borderId="61" xfId="0" applyFont="1" applyFill="1" applyBorder="1" applyAlignment="1">
      <alignment vertical="center"/>
    </xf>
    <xf numFmtId="0" fontId="0" fillId="0" borderId="62" xfId="0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9" borderId="57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0" fillId="40" borderId="12" xfId="0" applyFill="1" applyBorder="1" applyAlignment="1">
      <alignment vertical="center"/>
    </xf>
    <xf numFmtId="0" fontId="0" fillId="40" borderId="13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0" fontId="0" fillId="40" borderId="30" xfId="0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0"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color auto="1"/>
      </font>
    </dxf>
    <dxf>
      <font>
        <color indexed="11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AB24" sqref="AB24"/>
    </sheetView>
  </sheetViews>
  <sheetFormatPr defaultColWidth="11.421875" defaultRowHeight="12.75"/>
  <cols>
    <col min="1" max="1" width="4.8515625" style="1" customWidth="1"/>
    <col min="2" max="2" width="19.00390625" style="0" customWidth="1"/>
    <col min="3" max="3" width="6.8515625" style="0" customWidth="1"/>
    <col min="4" max="4" width="7.7109375" style="0" customWidth="1"/>
    <col min="5" max="5" width="2.57421875" style="0" customWidth="1"/>
    <col min="6" max="9" width="3.7109375" style="0" customWidth="1"/>
    <col min="10" max="11" width="4.7109375" style="0" customWidth="1"/>
    <col min="12" max="12" width="1.7109375" style="0" customWidth="1"/>
    <col min="13" max="16" width="3.7109375" style="0" customWidth="1"/>
    <col min="17" max="18" width="4.7109375" style="0" customWidth="1"/>
    <col min="19" max="19" width="1.57421875" style="0" customWidth="1"/>
    <col min="20" max="20" width="3.7109375" style="0" customWidth="1"/>
    <col min="21" max="22" width="3.57421875" style="0" customWidth="1"/>
    <col min="23" max="24" width="3.7109375" style="0" customWidth="1"/>
    <col min="25" max="25" width="4.7109375" style="0" customWidth="1"/>
    <col min="26" max="26" width="1.8515625" style="0" customWidth="1"/>
    <col min="27" max="27" width="11.7109375" style="1" customWidth="1"/>
  </cols>
  <sheetData>
    <row r="1" spans="1:27" ht="12.75">
      <c r="A1" s="231" t="s">
        <v>43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3"/>
    </row>
    <row r="2" spans="1:27" ht="13.5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6"/>
    </row>
    <row r="3" ht="13.5" thickBot="1"/>
    <row r="4" spans="1:27" ht="26.25" thickBot="1">
      <c r="A4" s="24" t="s">
        <v>8</v>
      </c>
      <c r="B4" s="25" t="s">
        <v>1</v>
      </c>
      <c r="C4" s="26" t="s">
        <v>2</v>
      </c>
      <c r="D4" s="27" t="s">
        <v>7</v>
      </c>
      <c r="E4" s="2"/>
      <c r="F4" s="226" t="s">
        <v>39</v>
      </c>
      <c r="G4" s="227"/>
      <c r="H4" s="227"/>
      <c r="I4" s="227"/>
      <c r="J4" s="227"/>
      <c r="K4" s="228"/>
      <c r="L4" s="2"/>
      <c r="M4" s="226" t="s">
        <v>42</v>
      </c>
      <c r="N4" s="227"/>
      <c r="O4" s="227"/>
      <c r="P4" s="227"/>
      <c r="Q4" s="227"/>
      <c r="R4" s="228"/>
      <c r="S4" s="62"/>
      <c r="T4" s="226" t="s">
        <v>44</v>
      </c>
      <c r="U4" s="227"/>
      <c r="V4" s="227"/>
      <c r="W4" s="227"/>
      <c r="X4" s="227"/>
      <c r="Y4" s="228"/>
      <c r="Z4" s="62"/>
      <c r="AA4" s="124" t="s">
        <v>0</v>
      </c>
    </row>
    <row r="5" spans="1:27" ht="12.75" customHeight="1">
      <c r="A5" s="218" t="s">
        <v>29</v>
      </c>
      <c r="B5" s="219"/>
      <c r="C5" s="219"/>
      <c r="D5" s="220"/>
      <c r="E5" s="3"/>
      <c r="F5" s="20"/>
      <c r="G5" s="21"/>
      <c r="H5" s="21"/>
      <c r="I5" s="21"/>
      <c r="J5" s="21"/>
      <c r="K5" s="22"/>
      <c r="L5" s="3"/>
      <c r="M5" s="20"/>
      <c r="N5" s="21"/>
      <c r="O5" s="21"/>
      <c r="P5" s="21"/>
      <c r="Q5" s="21"/>
      <c r="R5" s="22"/>
      <c r="S5" s="3"/>
      <c r="T5" s="20"/>
      <c r="U5" s="21"/>
      <c r="V5" s="21"/>
      <c r="W5" s="21"/>
      <c r="X5" s="21"/>
      <c r="Y5" s="22"/>
      <c r="Z5" s="3"/>
      <c r="AA5" s="95"/>
    </row>
    <row r="6" spans="1:27" ht="12.75" customHeight="1" thickBot="1">
      <c r="A6" s="221"/>
      <c r="B6" s="222"/>
      <c r="C6" s="222"/>
      <c r="D6" s="223"/>
      <c r="E6" s="3"/>
      <c r="F6" s="224" t="s">
        <v>4</v>
      </c>
      <c r="G6" s="225"/>
      <c r="H6" s="225"/>
      <c r="I6" s="225"/>
      <c r="J6" s="3"/>
      <c r="K6" s="19"/>
      <c r="L6" s="3"/>
      <c r="M6" s="224" t="s">
        <v>4</v>
      </c>
      <c r="N6" s="225"/>
      <c r="O6" s="225"/>
      <c r="P6" s="225"/>
      <c r="Q6" s="3"/>
      <c r="R6" s="19"/>
      <c r="S6" s="3"/>
      <c r="T6" s="224" t="s">
        <v>4</v>
      </c>
      <c r="U6" s="225"/>
      <c r="V6" s="225"/>
      <c r="W6" s="225"/>
      <c r="X6" s="3"/>
      <c r="Y6" s="19"/>
      <c r="Z6" s="3"/>
      <c r="AA6" s="95"/>
    </row>
    <row r="7" spans="1:30" ht="13.5" customHeight="1" thickBot="1">
      <c r="A7" s="237"/>
      <c r="B7" s="238"/>
      <c r="C7" s="238"/>
      <c r="D7" s="239"/>
      <c r="E7" s="6"/>
      <c r="F7" s="28">
        <v>1</v>
      </c>
      <c r="G7" s="29">
        <v>2</v>
      </c>
      <c r="H7" s="29">
        <v>3</v>
      </c>
      <c r="I7" s="29">
        <v>4</v>
      </c>
      <c r="J7" s="29" t="s">
        <v>5</v>
      </c>
      <c r="K7" s="30" t="s">
        <v>6</v>
      </c>
      <c r="L7" s="6"/>
      <c r="M7" s="28">
        <v>1</v>
      </c>
      <c r="N7" s="29">
        <v>2</v>
      </c>
      <c r="O7" s="29">
        <v>3</v>
      </c>
      <c r="P7" s="29">
        <v>4</v>
      </c>
      <c r="Q7" s="29" t="s">
        <v>5</v>
      </c>
      <c r="R7" s="30" t="s">
        <v>6</v>
      </c>
      <c r="S7" s="60"/>
      <c r="T7" s="28">
        <v>1</v>
      </c>
      <c r="U7" s="29">
        <v>2</v>
      </c>
      <c r="V7" s="29">
        <v>3</v>
      </c>
      <c r="W7" s="29">
        <v>4</v>
      </c>
      <c r="X7" s="29" t="s">
        <v>5</v>
      </c>
      <c r="Y7" s="30" t="s">
        <v>6</v>
      </c>
      <c r="Z7" s="60"/>
      <c r="AA7" s="163" t="s">
        <v>3</v>
      </c>
      <c r="AD7" s="97"/>
    </row>
    <row r="8" spans="1:27" ht="12.75">
      <c r="A8" s="158">
        <v>1</v>
      </c>
      <c r="B8" s="160" t="s">
        <v>37</v>
      </c>
      <c r="C8" s="68" t="s">
        <v>25</v>
      </c>
      <c r="D8" s="17">
        <v>33405</v>
      </c>
      <c r="E8" s="5"/>
      <c r="F8" s="177">
        <v>29</v>
      </c>
      <c r="G8" s="70">
        <v>30</v>
      </c>
      <c r="H8" s="71">
        <v>27</v>
      </c>
      <c r="I8" s="69">
        <v>28</v>
      </c>
      <c r="J8" s="71">
        <f>SUM(F8:I8)</f>
        <v>114</v>
      </c>
      <c r="K8" s="72">
        <f aca="true" t="shared" si="0" ref="K8:K14">J8-114</f>
        <v>0</v>
      </c>
      <c r="L8" s="5"/>
      <c r="M8" s="168">
        <v>42</v>
      </c>
      <c r="N8" s="69">
        <v>35</v>
      </c>
      <c r="O8" s="70">
        <v>37</v>
      </c>
      <c r="P8" s="70"/>
      <c r="Q8" s="71">
        <f aca="true" t="shared" si="1" ref="Q8:Q15">SUM(M8:P8)</f>
        <v>114</v>
      </c>
      <c r="R8" s="72">
        <f aca="true" t="shared" si="2" ref="R8:R15">Q8-104</f>
        <v>10</v>
      </c>
      <c r="S8" s="5"/>
      <c r="T8" s="168"/>
      <c r="U8" s="69"/>
      <c r="V8" s="70"/>
      <c r="W8" s="70"/>
      <c r="X8" s="71"/>
      <c r="Y8" s="72"/>
      <c r="Z8" s="5"/>
      <c r="AA8" s="148">
        <v>10</v>
      </c>
    </row>
    <row r="9" spans="1:27" ht="12.75">
      <c r="A9" s="162">
        <v>2</v>
      </c>
      <c r="B9" s="176" t="s">
        <v>46</v>
      </c>
      <c r="C9" s="108" t="s">
        <v>22</v>
      </c>
      <c r="D9" s="42">
        <v>66158</v>
      </c>
      <c r="E9" s="11"/>
      <c r="F9" s="211">
        <v>39</v>
      </c>
      <c r="G9" s="212">
        <v>39</v>
      </c>
      <c r="H9" s="212">
        <v>36</v>
      </c>
      <c r="I9" s="213">
        <v>34</v>
      </c>
      <c r="J9" s="45">
        <f>SUM(F9:I9)</f>
        <v>148</v>
      </c>
      <c r="K9" s="46">
        <f t="shared" si="0"/>
        <v>34</v>
      </c>
      <c r="L9" s="5"/>
      <c r="M9" s="122">
        <v>36</v>
      </c>
      <c r="N9" s="123">
        <v>39</v>
      </c>
      <c r="O9" s="57">
        <v>35</v>
      </c>
      <c r="P9" s="57"/>
      <c r="Q9" s="47">
        <f t="shared" si="1"/>
        <v>110</v>
      </c>
      <c r="R9" s="46">
        <f t="shared" si="2"/>
        <v>6</v>
      </c>
      <c r="S9" s="5"/>
      <c r="T9" s="122"/>
      <c r="U9" s="123"/>
      <c r="V9" s="57"/>
      <c r="W9" s="57"/>
      <c r="X9" s="47"/>
      <c r="Y9" s="46"/>
      <c r="Z9" s="5"/>
      <c r="AA9" s="84">
        <v>40</v>
      </c>
    </row>
    <row r="10" spans="1:27" ht="12.75">
      <c r="A10" s="162">
        <v>3</v>
      </c>
      <c r="B10" s="161" t="s">
        <v>33</v>
      </c>
      <c r="C10" s="108" t="s">
        <v>34</v>
      </c>
      <c r="D10" s="42">
        <v>33416</v>
      </c>
      <c r="E10" s="5"/>
      <c r="F10" s="59">
        <v>30</v>
      </c>
      <c r="G10" s="45">
        <v>31</v>
      </c>
      <c r="H10" s="45">
        <v>27</v>
      </c>
      <c r="I10" s="45">
        <v>28</v>
      </c>
      <c r="J10" s="45">
        <f>SUM(F10:I10)</f>
        <v>116</v>
      </c>
      <c r="K10" s="46">
        <f t="shared" si="0"/>
        <v>2</v>
      </c>
      <c r="L10" s="5"/>
      <c r="M10" s="122">
        <v>126</v>
      </c>
      <c r="N10" s="123">
        <v>126</v>
      </c>
      <c r="O10" s="57">
        <v>126</v>
      </c>
      <c r="P10" s="57"/>
      <c r="Q10" s="47">
        <f t="shared" si="1"/>
        <v>378</v>
      </c>
      <c r="R10" s="46">
        <f t="shared" si="2"/>
        <v>274</v>
      </c>
      <c r="S10" s="5"/>
      <c r="T10" s="122"/>
      <c r="U10" s="123"/>
      <c r="V10" s="57"/>
      <c r="W10" s="57"/>
      <c r="X10" s="47"/>
      <c r="Y10" s="46"/>
      <c r="Z10" s="5"/>
      <c r="AA10" s="84">
        <v>276</v>
      </c>
    </row>
    <row r="11" spans="1:27" ht="12.75">
      <c r="A11" s="162">
        <v>4</v>
      </c>
      <c r="B11" s="161" t="s">
        <v>35</v>
      </c>
      <c r="C11" s="108" t="s">
        <v>34</v>
      </c>
      <c r="D11" s="42">
        <v>33415</v>
      </c>
      <c r="E11" s="5"/>
      <c r="F11" s="153">
        <v>31</v>
      </c>
      <c r="G11" s="47">
        <v>32</v>
      </c>
      <c r="H11" s="47">
        <v>28</v>
      </c>
      <c r="I11" s="47">
        <v>30</v>
      </c>
      <c r="J11" s="45">
        <f>SUM(F11:I11)</f>
        <v>121</v>
      </c>
      <c r="K11" s="46">
        <f t="shared" si="0"/>
        <v>7</v>
      </c>
      <c r="L11" s="5"/>
      <c r="M11" s="122">
        <v>126</v>
      </c>
      <c r="N11" s="123">
        <v>126</v>
      </c>
      <c r="O11" s="57">
        <v>126</v>
      </c>
      <c r="P11" s="57"/>
      <c r="Q11" s="47">
        <f t="shared" si="1"/>
        <v>378</v>
      </c>
      <c r="R11" s="46">
        <f t="shared" si="2"/>
        <v>274</v>
      </c>
      <c r="S11" s="5"/>
      <c r="T11" s="122"/>
      <c r="U11" s="123"/>
      <c r="V11" s="57"/>
      <c r="W11" s="57"/>
      <c r="X11" s="47"/>
      <c r="Y11" s="46"/>
      <c r="Z11" s="5"/>
      <c r="AA11" s="84">
        <v>281</v>
      </c>
    </row>
    <row r="12" spans="1:27" ht="12.75">
      <c r="A12" s="162">
        <v>5</v>
      </c>
      <c r="B12" s="161" t="s">
        <v>49</v>
      </c>
      <c r="C12" s="108" t="s">
        <v>25</v>
      </c>
      <c r="D12" s="42">
        <v>40236</v>
      </c>
      <c r="E12" s="5"/>
      <c r="F12" s="125">
        <v>33</v>
      </c>
      <c r="G12" s="57">
        <v>33</v>
      </c>
      <c r="H12" s="57">
        <v>31</v>
      </c>
      <c r="I12" s="57">
        <v>31</v>
      </c>
      <c r="J12" s="45">
        <f>SUM(F12:I12)</f>
        <v>128</v>
      </c>
      <c r="K12" s="46">
        <f t="shared" si="0"/>
        <v>14</v>
      </c>
      <c r="L12" s="5"/>
      <c r="M12" s="122">
        <v>126</v>
      </c>
      <c r="N12" s="123">
        <v>126</v>
      </c>
      <c r="O12" s="57">
        <v>126</v>
      </c>
      <c r="P12" s="57"/>
      <c r="Q12" s="47">
        <f t="shared" si="1"/>
        <v>378</v>
      </c>
      <c r="R12" s="46">
        <f t="shared" si="2"/>
        <v>274</v>
      </c>
      <c r="S12" s="5"/>
      <c r="T12" s="122"/>
      <c r="U12" s="123"/>
      <c r="V12" s="57"/>
      <c r="W12" s="57"/>
      <c r="X12" s="47"/>
      <c r="Y12" s="46"/>
      <c r="Z12" s="5"/>
      <c r="AA12" s="84">
        <v>288</v>
      </c>
    </row>
    <row r="13" spans="1:27" ht="12.75">
      <c r="A13" s="162">
        <v>6</v>
      </c>
      <c r="B13" s="161" t="s">
        <v>64</v>
      </c>
      <c r="C13" s="108" t="s">
        <v>25</v>
      </c>
      <c r="D13" s="42">
        <v>35659</v>
      </c>
      <c r="E13" s="5"/>
      <c r="F13" s="59">
        <v>126</v>
      </c>
      <c r="G13" s="45">
        <v>126</v>
      </c>
      <c r="H13" s="45">
        <v>126</v>
      </c>
      <c r="I13" s="45">
        <v>126</v>
      </c>
      <c r="J13" s="45">
        <v>504</v>
      </c>
      <c r="K13" s="46">
        <f t="shared" si="0"/>
        <v>390</v>
      </c>
      <c r="L13" s="5"/>
      <c r="M13" s="122">
        <v>36</v>
      </c>
      <c r="N13" s="123">
        <v>35</v>
      </c>
      <c r="O13" s="57">
        <v>33</v>
      </c>
      <c r="P13" s="57"/>
      <c r="Q13" s="47">
        <f t="shared" si="1"/>
        <v>104</v>
      </c>
      <c r="R13" s="46">
        <f t="shared" si="2"/>
        <v>0</v>
      </c>
      <c r="S13" s="5"/>
      <c r="T13" s="122"/>
      <c r="U13" s="123"/>
      <c r="V13" s="57"/>
      <c r="W13" s="57"/>
      <c r="X13" s="47"/>
      <c r="Y13" s="46"/>
      <c r="Z13" s="5"/>
      <c r="AA13" s="84">
        <v>390</v>
      </c>
    </row>
    <row r="14" spans="1:27" ht="12.75">
      <c r="A14" s="162">
        <v>7</v>
      </c>
      <c r="B14" s="161" t="s">
        <v>63</v>
      </c>
      <c r="C14" s="108" t="s">
        <v>25</v>
      </c>
      <c r="D14" s="42">
        <v>43980</v>
      </c>
      <c r="E14" s="5"/>
      <c r="F14" s="59">
        <v>126</v>
      </c>
      <c r="G14" s="45">
        <v>126</v>
      </c>
      <c r="H14" s="45">
        <v>126</v>
      </c>
      <c r="I14" s="214">
        <v>126</v>
      </c>
      <c r="J14" s="45">
        <f>SUM(F14:I14)</f>
        <v>504</v>
      </c>
      <c r="K14" s="46">
        <f t="shared" si="0"/>
        <v>390</v>
      </c>
      <c r="L14" s="93"/>
      <c r="M14" s="170">
        <v>35</v>
      </c>
      <c r="N14" s="123">
        <v>37</v>
      </c>
      <c r="O14" s="171">
        <v>38</v>
      </c>
      <c r="P14" s="123"/>
      <c r="Q14" s="47">
        <f t="shared" si="1"/>
        <v>110</v>
      </c>
      <c r="R14" s="46">
        <f t="shared" si="2"/>
        <v>6</v>
      </c>
      <c r="S14" s="99"/>
      <c r="T14" s="170"/>
      <c r="U14" s="123"/>
      <c r="V14" s="171"/>
      <c r="W14" s="123"/>
      <c r="X14" s="47"/>
      <c r="Y14" s="46"/>
      <c r="Z14" s="99"/>
      <c r="AA14" s="115">
        <v>396</v>
      </c>
    </row>
    <row r="15" spans="1:27" ht="13.5" thickBot="1">
      <c r="A15" s="159">
        <v>8</v>
      </c>
      <c r="B15" s="175" t="s">
        <v>65</v>
      </c>
      <c r="C15" s="110" t="s">
        <v>25</v>
      </c>
      <c r="D15" s="18">
        <v>37818</v>
      </c>
      <c r="E15" s="5"/>
      <c r="F15" s="49">
        <v>126</v>
      </c>
      <c r="G15" s="50">
        <v>126</v>
      </c>
      <c r="H15" s="50">
        <v>126</v>
      </c>
      <c r="I15" s="50">
        <v>126</v>
      </c>
      <c r="J15" s="50">
        <v>504</v>
      </c>
      <c r="K15" s="51">
        <v>390</v>
      </c>
      <c r="L15" s="5"/>
      <c r="M15" s="92">
        <v>41</v>
      </c>
      <c r="N15" s="91">
        <v>48</v>
      </c>
      <c r="O15" s="90">
        <v>39</v>
      </c>
      <c r="P15" s="215"/>
      <c r="Q15" s="50">
        <f t="shared" si="1"/>
        <v>128</v>
      </c>
      <c r="R15" s="51">
        <f t="shared" si="2"/>
        <v>24</v>
      </c>
      <c r="S15" s="5"/>
      <c r="T15" s="92"/>
      <c r="U15" s="91"/>
      <c r="V15" s="90"/>
      <c r="W15" s="215"/>
      <c r="X15" s="50"/>
      <c r="Y15" s="51"/>
      <c r="Z15" s="5"/>
      <c r="AA15" s="85">
        <v>414</v>
      </c>
    </row>
    <row r="17" spans="1:26" ht="13.5" thickBot="1">
      <c r="A17" s="10"/>
      <c r="B17" s="8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26.25" thickBot="1">
      <c r="A18" s="24" t="s">
        <v>8</v>
      </c>
      <c r="B18" s="25" t="s">
        <v>1</v>
      </c>
      <c r="C18" s="26" t="s">
        <v>2</v>
      </c>
      <c r="D18" s="27" t="s">
        <v>7</v>
      </c>
      <c r="E18" s="2"/>
      <c r="F18" s="226" t="s">
        <v>39</v>
      </c>
      <c r="G18" s="227"/>
      <c r="H18" s="227"/>
      <c r="I18" s="227"/>
      <c r="J18" s="227"/>
      <c r="K18" s="228"/>
      <c r="L18" s="2"/>
      <c r="M18" s="226" t="s">
        <v>42</v>
      </c>
      <c r="N18" s="227"/>
      <c r="O18" s="227"/>
      <c r="P18" s="227"/>
      <c r="Q18" s="227"/>
      <c r="R18" s="228"/>
      <c r="S18" s="62"/>
      <c r="T18" s="226" t="s">
        <v>44</v>
      </c>
      <c r="U18" s="227"/>
      <c r="V18" s="227"/>
      <c r="W18" s="227"/>
      <c r="X18" s="227"/>
      <c r="Y18" s="228"/>
      <c r="Z18" s="62"/>
      <c r="AA18" s="124" t="s">
        <v>0</v>
      </c>
    </row>
    <row r="19" spans="1:27" ht="12.75" customHeight="1">
      <c r="A19" s="218" t="s">
        <v>30</v>
      </c>
      <c r="B19" s="219"/>
      <c r="C19" s="219"/>
      <c r="D19" s="220"/>
      <c r="E19" s="3"/>
      <c r="F19" s="20"/>
      <c r="G19" s="21"/>
      <c r="H19" s="21"/>
      <c r="I19" s="21"/>
      <c r="J19" s="21"/>
      <c r="K19" s="22"/>
      <c r="L19" s="3"/>
      <c r="M19" s="20"/>
      <c r="N19" s="21"/>
      <c r="O19" s="21"/>
      <c r="P19" s="21"/>
      <c r="Q19" s="21"/>
      <c r="R19" s="22"/>
      <c r="S19" s="3"/>
      <c r="T19" s="20"/>
      <c r="U19" s="21"/>
      <c r="V19" s="21"/>
      <c r="W19" s="21"/>
      <c r="X19" s="21"/>
      <c r="Y19" s="22"/>
      <c r="Z19" s="3"/>
      <c r="AA19" s="96"/>
    </row>
    <row r="20" spans="1:27" ht="13.5" customHeight="1" thickBot="1">
      <c r="A20" s="221"/>
      <c r="B20" s="222"/>
      <c r="C20" s="222"/>
      <c r="D20" s="223"/>
      <c r="E20" s="3"/>
      <c r="F20" s="224" t="s">
        <v>4</v>
      </c>
      <c r="G20" s="225"/>
      <c r="H20" s="225"/>
      <c r="I20" s="225"/>
      <c r="J20" s="3"/>
      <c r="K20" s="19"/>
      <c r="L20" s="3"/>
      <c r="M20" s="224" t="s">
        <v>4</v>
      </c>
      <c r="N20" s="225"/>
      <c r="O20" s="225"/>
      <c r="P20" s="225"/>
      <c r="Q20" s="3"/>
      <c r="R20" s="19"/>
      <c r="S20" s="3"/>
      <c r="T20" s="224" t="s">
        <v>4</v>
      </c>
      <c r="U20" s="225"/>
      <c r="V20" s="225"/>
      <c r="W20" s="225"/>
      <c r="X20" s="3"/>
      <c r="Y20" s="19"/>
      <c r="Z20" s="3"/>
      <c r="AA20" s="95"/>
    </row>
    <row r="21" spans="1:27" ht="13.5" customHeight="1" thickBot="1">
      <c r="A21" s="221"/>
      <c r="B21" s="222"/>
      <c r="C21" s="222"/>
      <c r="D21" s="223"/>
      <c r="E21" s="7"/>
      <c r="F21" s="28">
        <v>1</v>
      </c>
      <c r="G21" s="29">
        <v>2</v>
      </c>
      <c r="H21" s="29">
        <v>3</v>
      </c>
      <c r="I21" s="29">
        <v>4</v>
      </c>
      <c r="J21" s="29" t="s">
        <v>5</v>
      </c>
      <c r="K21" s="30" t="s">
        <v>6</v>
      </c>
      <c r="L21" s="7"/>
      <c r="M21" s="23">
        <v>1</v>
      </c>
      <c r="N21" s="131">
        <v>2</v>
      </c>
      <c r="O21" s="131">
        <v>3</v>
      </c>
      <c r="P21" s="131">
        <v>4</v>
      </c>
      <c r="Q21" s="131" t="s">
        <v>5</v>
      </c>
      <c r="R21" s="132" t="s">
        <v>6</v>
      </c>
      <c r="S21" s="60"/>
      <c r="T21" s="23">
        <v>1</v>
      </c>
      <c r="U21" s="131">
        <v>2</v>
      </c>
      <c r="V21" s="131">
        <v>3</v>
      </c>
      <c r="W21" s="131">
        <v>4</v>
      </c>
      <c r="X21" s="131" t="s">
        <v>5</v>
      </c>
      <c r="Y21" s="132" t="s">
        <v>6</v>
      </c>
      <c r="Z21" s="60"/>
      <c r="AA21" s="163" t="s">
        <v>3</v>
      </c>
    </row>
    <row r="22" spans="1:27" ht="12.75">
      <c r="A22" s="158">
        <v>1</v>
      </c>
      <c r="B22" s="39" t="s">
        <v>36</v>
      </c>
      <c r="C22" s="68" t="s">
        <v>25</v>
      </c>
      <c r="D22" s="17">
        <v>31244</v>
      </c>
      <c r="E22" s="11"/>
      <c r="F22" s="209">
        <v>31</v>
      </c>
      <c r="G22" s="71">
        <v>28</v>
      </c>
      <c r="H22" s="71">
        <v>31</v>
      </c>
      <c r="I22" s="71">
        <v>30</v>
      </c>
      <c r="J22" s="71">
        <f>SUM(F22:I22)</f>
        <v>120</v>
      </c>
      <c r="K22" s="210">
        <v>0</v>
      </c>
      <c r="L22" s="93"/>
      <c r="M22" s="216">
        <v>33</v>
      </c>
      <c r="N22" s="217">
        <v>36</v>
      </c>
      <c r="O22" s="217">
        <v>30</v>
      </c>
      <c r="P22" s="217"/>
      <c r="Q22" s="71">
        <f>SUM(M22:P22)</f>
        <v>99</v>
      </c>
      <c r="R22" s="72">
        <f>Q22-99</f>
        <v>0</v>
      </c>
      <c r="S22" s="99"/>
      <c r="T22" s="157"/>
      <c r="U22" s="117"/>
      <c r="V22" s="117"/>
      <c r="W22" s="117"/>
      <c r="X22" s="138"/>
      <c r="Y22" s="139"/>
      <c r="Z22" s="99"/>
      <c r="AA22" s="115">
        <v>0</v>
      </c>
    </row>
    <row r="23" spans="1:27" ht="12.75">
      <c r="A23" s="162">
        <v>2</v>
      </c>
      <c r="B23" s="169" t="s">
        <v>48</v>
      </c>
      <c r="C23" s="108" t="s">
        <v>25</v>
      </c>
      <c r="D23" s="42">
        <v>33650</v>
      </c>
      <c r="E23" s="11"/>
      <c r="F23" s="59">
        <v>33</v>
      </c>
      <c r="G23" s="45">
        <v>28</v>
      </c>
      <c r="H23" s="45">
        <v>37</v>
      </c>
      <c r="I23" s="45">
        <v>29</v>
      </c>
      <c r="J23" s="45">
        <f>SUM(F23:I23)</f>
        <v>127</v>
      </c>
      <c r="K23" s="120">
        <v>7</v>
      </c>
      <c r="L23" s="93"/>
      <c r="M23" s="170">
        <v>39</v>
      </c>
      <c r="N23" s="171">
        <v>35</v>
      </c>
      <c r="O23" s="171">
        <v>37</v>
      </c>
      <c r="P23" s="172"/>
      <c r="Q23" s="173">
        <f>SUM(M23:P23)</f>
        <v>111</v>
      </c>
      <c r="R23" s="139">
        <f>Q23-99</f>
        <v>12</v>
      </c>
      <c r="S23" s="99"/>
      <c r="T23" s="170"/>
      <c r="U23" s="171"/>
      <c r="V23" s="171"/>
      <c r="W23" s="172"/>
      <c r="X23" s="173"/>
      <c r="Y23" s="174"/>
      <c r="Z23" s="99"/>
      <c r="AA23" s="152">
        <v>19</v>
      </c>
    </row>
    <row r="24" spans="1:27" ht="13.5" thickBot="1">
      <c r="A24" s="159">
        <v>3</v>
      </c>
      <c r="B24" s="31" t="s">
        <v>31</v>
      </c>
      <c r="C24" s="110" t="s">
        <v>22</v>
      </c>
      <c r="D24" s="18">
        <v>66159</v>
      </c>
      <c r="E24" s="11"/>
      <c r="F24" s="49">
        <v>30</v>
      </c>
      <c r="G24" s="50">
        <v>36</v>
      </c>
      <c r="H24" s="50">
        <v>37</v>
      </c>
      <c r="I24" s="50">
        <v>33</v>
      </c>
      <c r="J24" s="50">
        <f>SUM(F24:I24)</f>
        <v>136</v>
      </c>
      <c r="K24" s="121">
        <v>16</v>
      </c>
      <c r="L24" s="93"/>
      <c r="M24" s="87">
        <v>42</v>
      </c>
      <c r="N24" s="91">
        <v>51</v>
      </c>
      <c r="O24" s="88">
        <v>41</v>
      </c>
      <c r="P24" s="166"/>
      <c r="Q24" s="50">
        <f>SUM(M24:P24)</f>
        <v>134</v>
      </c>
      <c r="R24" s="165">
        <f>Q24-99</f>
        <v>35</v>
      </c>
      <c r="S24" s="99"/>
      <c r="T24" s="87"/>
      <c r="U24" s="91"/>
      <c r="V24" s="88"/>
      <c r="W24" s="166"/>
      <c r="X24" s="50"/>
      <c r="Y24" s="51"/>
      <c r="Z24" s="99"/>
      <c r="AA24" s="111">
        <v>51</v>
      </c>
    </row>
    <row r="26" ht="13.5" thickBot="1"/>
    <row r="27" spans="6:26" ht="12.75">
      <c r="F27" s="33" t="s">
        <v>9</v>
      </c>
      <c r="G27" s="34"/>
      <c r="H27" s="34"/>
      <c r="I27" s="34"/>
      <c r="J27" s="34"/>
      <c r="K27" s="35"/>
      <c r="M27" s="33" t="s">
        <v>9</v>
      </c>
      <c r="N27" s="34"/>
      <c r="O27" s="34"/>
      <c r="P27" s="34"/>
      <c r="Q27" s="34"/>
      <c r="R27" s="35"/>
      <c r="S27" s="6"/>
      <c r="T27" s="33" t="s">
        <v>9</v>
      </c>
      <c r="U27" s="34"/>
      <c r="V27" s="34"/>
      <c r="W27" s="34"/>
      <c r="X27" s="34"/>
      <c r="Y27" s="35"/>
      <c r="Z27" s="6"/>
    </row>
    <row r="28" spans="6:26" ht="13.5" thickBot="1">
      <c r="F28" s="36"/>
      <c r="G28" s="9"/>
      <c r="H28" s="9"/>
      <c r="I28" s="9"/>
      <c r="J28" s="9"/>
      <c r="K28" s="37"/>
      <c r="M28" s="36"/>
      <c r="N28" s="9"/>
      <c r="O28" s="9"/>
      <c r="P28" s="9"/>
      <c r="Q28" s="9"/>
      <c r="R28" s="37"/>
      <c r="S28" s="9"/>
      <c r="T28" s="36"/>
      <c r="U28" s="9"/>
      <c r="V28" s="9"/>
      <c r="W28" s="9"/>
      <c r="X28" s="9"/>
      <c r="Y28" s="37"/>
      <c r="Z28" s="9"/>
    </row>
    <row r="29" spans="6:26" ht="12.75">
      <c r="F29" s="38" t="s">
        <v>11</v>
      </c>
      <c r="G29" s="229" t="s">
        <v>21</v>
      </c>
      <c r="H29" s="229"/>
      <c r="I29" s="229"/>
      <c r="J29" s="229"/>
      <c r="K29" s="230"/>
      <c r="M29" s="38" t="s">
        <v>11</v>
      </c>
      <c r="N29" s="229" t="s">
        <v>21</v>
      </c>
      <c r="O29" s="229"/>
      <c r="P29" s="229"/>
      <c r="Q29" s="229"/>
      <c r="R29" s="230"/>
      <c r="S29" s="61"/>
      <c r="T29" s="38" t="s">
        <v>11</v>
      </c>
      <c r="U29" s="229"/>
      <c r="V29" s="229"/>
      <c r="W29" s="229"/>
      <c r="X29" s="229"/>
      <c r="Y29" s="230"/>
      <c r="Z29" s="61"/>
    </row>
    <row r="30" spans="6:26" ht="12.75">
      <c r="F30" s="39" t="s">
        <v>12</v>
      </c>
      <c r="G30" s="240" t="s">
        <v>47</v>
      </c>
      <c r="H30" s="240"/>
      <c r="I30" s="240"/>
      <c r="J30" s="240"/>
      <c r="K30" s="241"/>
      <c r="M30" s="39" t="s">
        <v>12</v>
      </c>
      <c r="N30" s="240" t="s">
        <v>54</v>
      </c>
      <c r="O30" s="240"/>
      <c r="P30" s="240"/>
      <c r="Q30" s="240"/>
      <c r="R30" s="241"/>
      <c r="S30" s="61"/>
      <c r="T30" s="39" t="s">
        <v>12</v>
      </c>
      <c r="U30" s="240"/>
      <c r="V30" s="240"/>
      <c r="W30" s="240"/>
      <c r="X30" s="240"/>
      <c r="Y30" s="241"/>
      <c r="Z30" s="61"/>
    </row>
    <row r="31" spans="6:26" ht="13.5" thickBot="1">
      <c r="F31" s="31" t="s">
        <v>12</v>
      </c>
      <c r="G31" s="242" t="s">
        <v>14</v>
      </c>
      <c r="H31" s="242"/>
      <c r="I31" s="242"/>
      <c r="J31" s="242"/>
      <c r="K31" s="243"/>
      <c r="M31" s="31" t="s">
        <v>12</v>
      </c>
      <c r="N31" s="242" t="s">
        <v>63</v>
      </c>
      <c r="O31" s="242"/>
      <c r="P31" s="242"/>
      <c r="Q31" s="242"/>
      <c r="R31" s="243"/>
      <c r="S31" s="61"/>
      <c r="T31" s="31" t="s">
        <v>12</v>
      </c>
      <c r="U31" s="242"/>
      <c r="V31" s="242"/>
      <c r="W31" s="242"/>
      <c r="X31" s="242"/>
      <c r="Y31" s="243"/>
      <c r="Z31" s="61"/>
    </row>
  </sheetData>
  <sheetProtection/>
  <mergeCells count="24">
    <mergeCell ref="U30:Y30"/>
    <mergeCell ref="U31:Y31"/>
    <mergeCell ref="T18:Y18"/>
    <mergeCell ref="G29:K29"/>
    <mergeCell ref="N29:R29"/>
    <mergeCell ref="G31:K31"/>
    <mergeCell ref="N31:R31"/>
    <mergeCell ref="G30:K30"/>
    <mergeCell ref="N30:R30"/>
    <mergeCell ref="F18:K18"/>
    <mergeCell ref="A1:AA2"/>
    <mergeCell ref="F4:K4"/>
    <mergeCell ref="M4:R4"/>
    <mergeCell ref="A5:D7"/>
    <mergeCell ref="F6:I6"/>
    <mergeCell ref="M6:P6"/>
    <mergeCell ref="T4:Y4"/>
    <mergeCell ref="T6:W6"/>
    <mergeCell ref="A19:D21"/>
    <mergeCell ref="F20:I20"/>
    <mergeCell ref="M20:P20"/>
    <mergeCell ref="T20:W20"/>
    <mergeCell ref="M18:R18"/>
    <mergeCell ref="U29:Y29"/>
  </mergeCells>
  <conditionalFormatting sqref="M15:P15 P24 N24 U24 W24 T15:W15 M22:M24 O22:O24 V22:V24 T22:T24">
    <cfRule type="cellIs" priority="1" dxfId="14" operator="greaterThanOrEqual" stopIfTrue="1">
      <formula>36</formula>
    </cfRule>
    <cfRule type="cellIs" priority="2" dxfId="88" operator="lessThanOrEqual" stopIfTrue="1">
      <formula>29</formula>
    </cfRule>
    <cfRule type="cellIs" priority="3" dxfId="12" operator="lessThanOrEqual" stopIfTrue="1">
      <formula>35</formula>
    </cfRule>
  </conditionalFormatting>
  <conditionalFormatting sqref="N22:N23 P22:P23 U22:U23 W22:W23 T8:X14 M8:Q14">
    <cfRule type="cellIs" priority="4" dxfId="14" operator="greaterThanOrEqual" stopIfTrue="1">
      <formula>36</formula>
    </cfRule>
    <cfRule type="cellIs" priority="5" dxfId="13" operator="lessThanOrEqual" stopIfTrue="1">
      <formula>29</formula>
    </cfRule>
    <cfRule type="cellIs" priority="6" dxfId="12" operator="lessThanOrEqual" stopIfTrue="1">
      <formula>35</formula>
    </cfRule>
  </conditionalFormatting>
  <conditionalFormatting sqref="J8:J15">
    <cfRule type="cellIs" priority="7" dxfId="1" operator="between" stopIfTrue="1">
      <formula>29</formula>
      <formula>36</formula>
    </cfRule>
    <cfRule type="cellIs" priority="8" dxfId="0" operator="between" stopIfTrue="1">
      <formula>35</formula>
      <formula>40</formula>
    </cfRule>
    <cfRule type="cellIs" priority="9" dxfId="3" operator="greaterThanOrEqual" stopIfTrue="1">
      <formula>40</formula>
    </cfRule>
  </conditionalFormatting>
  <conditionalFormatting sqref="F22:I24 F8:I15">
    <cfRule type="cellIs" priority="10" dxfId="1" operator="lessThan" stopIfTrue="1">
      <formula>30</formula>
    </cfRule>
    <cfRule type="cellIs" priority="11" dxfId="0" operator="between" stopIfTrue="1">
      <formula>30</formula>
      <formula>35</formula>
    </cfRule>
    <cfRule type="cellIs" priority="12" dxfId="3" operator="greaterThanOrEqual" stopIfTrue="1">
      <formula>36</formula>
    </cfRule>
  </conditionalFormatting>
  <printOptions/>
  <pageMargins left="0.14" right="0.12" top="0.5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83" zoomScaleNormal="83" zoomScalePageLayoutView="0" workbookViewId="0" topLeftCell="A1">
      <selection activeCell="AJ32" sqref="AJ32"/>
    </sheetView>
  </sheetViews>
  <sheetFormatPr defaultColWidth="11.421875" defaultRowHeight="12.75"/>
  <cols>
    <col min="1" max="1" width="4.00390625" style="1" customWidth="1"/>
    <col min="2" max="2" width="19.57421875" style="0" customWidth="1"/>
    <col min="3" max="3" width="6.7109375" style="0" customWidth="1"/>
    <col min="4" max="4" width="7.421875" style="0" customWidth="1"/>
    <col min="5" max="5" width="0.9921875" style="0" customWidth="1"/>
    <col min="6" max="6" width="9.140625" style="0" customWidth="1"/>
    <col min="7" max="7" width="0.9921875" style="0" customWidth="1"/>
    <col min="8" max="11" width="4.28125" style="11" customWidth="1"/>
    <col min="12" max="13" width="5.7109375" style="11" customWidth="1"/>
    <col min="14" max="14" width="0.9921875" style="0" customWidth="1"/>
    <col min="15" max="18" width="4.28125" style="0" customWidth="1"/>
    <col min="19" max="20" width="5.7109375" style="0" customWidth="1"/>
    <col min="21" max="21" width="1.1484375" style="0" customWidth="1"/>
    <col min="22" max="25" width="4.28125" style="0" customWidth="1"/>
    <col min="26" max="27" width="5.7109375" style="0" customWidth="1"/>
    <col min="28" max="28" width="1.7109375" style="0" customWidth="1"/>
    <col min="29" max="31" width="4.28125" style="0" customWidth="1"/>
    <col min="32" max="32" width="4.421875" style="0" customWidth="1"/>
    <col min="33" max="34" width="5.7109375" style="0" customWidth="1"/>
  </cols>
  <sheetData>
    <row r="1" spans="1:34" ht="12.75">
      <c r="A1" s="249" t="s">
        <v>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1"/>
    </row>
    <row r="2" spans="1:34" ht="13.5" thickBot="1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4"/>
    </row>
    <row r="3" ht="13.5" thickBot="1"/>
    <row r="4" spans="1:34" ht="26.25" thickBot="1">
      <c r="A4" s="24" t="s">
        <v>8</v>
      </c>
      <c r="B4" s="25" t="s">
        <v>1</v>
      </c>
      <c r="C4" s="126" t="s">
        <v>2</v>
      </c>
      <c r="D4" s="27" t="s">
        <v>7</v>
      </c>
      <c r="E4" s="63"/>
      <c r="F4" s="65" t="s">
        <v>0</v>
      </c>
      <c r="G4" s="2"/>
      <c r="H4" s="246" t="s">
        <v>39</v>
      </c>
      <c r="I4" s="247"/>
      <c r="J4" s="247"/>
      <c r="K4" s="247"/>
      <c r="L4" s="247"/>
      <c r="M4" s="248"/>
      <c r="N4" s="2"/>
      <c r="O4" s="226" t="s">
        <v>40</v>
      </c>
      <c r="P4" s="227"/>
      <c r="Q4" s="227"/>
      <c r="R4" s="227"/>
      <c r="S4" s="227"/>
      <c r="T4" s="228"/>
      <c r="V4" s="226" t="s">
        <v>41</v>
      </c>
      <c r="W4" s="227"/>
      <c r="X4" s="227"/>
      <c r="Y4" s="227"/>
      <c r="Z4" s="227"/>
      <c r="AA4" s="228"/>
      <c r="AC4" s="246" t="s">
        <v>42</v>
      </c>
      <c r="AD4" s="247"/>
      <c r="AE4" s="247"/>
      <c r="AF4" s="247"/>
      <c r="AG4" s="247"/>
      <c r="AH4" s="248"/>
    </row>
    <row r="5" spans="1:34" ht="12.75" customHeight="1">
      <c r="A5" s="218" t="s">
        <v>26</v>
      </c>
      <c r="B5" s="219"/>
      <c r="C5" s="219"/>
      <c r="D5" s="244"/>
      <c r="E5" s="64"/>
      <c r="F5" s="66"/>
      <c r="G5" s="3"/>
      <c r="H5" s="33"/>
      <c r="I5" s="43"/>
      <c r="J5" s="43"/>
      <c r="K5" s="43"/>
      <c r="L5" s="43"/>
      <c r="M5" s="35"/>
      <c r="N5" s="3"/>
      <c r="O5" s="20"/>
      <c r="P5" s="21"/>
      <c r="Q5" s="21"/>
      <c r="R5" s="21"/>
      <c r="S5" s="21"/>
      <c r="T5" s="22"/>
      <c r="V5" s="20"/>
      <c r="W5" s="21"/>
      <c r="X5" s="21"/>
      <c r="Y5" s="21"/>
      <c r="Z5" s="21"/>
      <c r="AA5" s="22"/>
      <c r="AC5" s="20"/>
      <c r="AD5" s="21"/>
      <c r="AE5" s="21"/>
      <c r="AF5" s="21"/>
      <c r="AG5" s="21"/>
      <c r="AH5" s="22"/>
    </row>
    <row r="6" spans="1:34" ht="12.75" customHeight="1">
      <c r="A6" s="221"/>
      <c r="B6" s="222"/>
      <c r="C6" s="222"/>
      <c r="D6" s="245"/>
      <c r="E6" s="64"/>
      <c r="F6" s="67"/>
      <c r="G6" s="3"/>
      <c r="H6" s="224" t="s">
        <v>4</v>
      </c>
      <c r="I6" s="225"/>
      <c r="J6" s="225"/>
      <c r="K6" s="225"/>
      <c r="L6" s="6"/>
      <c r="M6" s="44"/>
      <c r="N6" s="3"/>
      <c r="O6" s="224" t="s">
        <v>4</v>
      </c>
      <c r="P6" s="225"/>
      <c r="Q6" s="225"/>
      <c r="R6" s="225"/>
      <c r="S6" s="3"/>
      <c r="T6" s="19"/>
      <c r="V6" s="224" t="s">
        <v>4</v>
      </c>
      <c r="W6" s="225"/>
      <c r="X6" s="225"/>
      <c r="Y6" s="225"/>
      <c r="Z6" s="3"/>
      <c r="AA6" s="19"/>
      <c r="AC6" s="224" t="s">
        <v>4</v>
      </c>
      <c r="AD6" s="225"/>
      <c r="AE6" s="225"/>
      <c r="AF6" s="225"/>
      <c r="AG6" s="3"/>
      <c r="AH6" s="19"/>
    </row>
    <row r="7" spans="1:34" ht="13.5" customHeight="1" thickBot="1">
      <c r="A7" s="221"/>
      <c r="B7" s="222"/>
      <c r="C7" s="222"/>
      <c r="D7" s="245"/>
      <c r="E7" s="64"/>
      <c r="F7" s="67"/>
      <c r="G7" s="6"/>
      <c r="H7" s="28">
        <v>1</v>
      </c>
      <c r="I7" s="29">
        <v>2</v>
      </c>
      <c r="J7" s="29">
        <v>3</v>
      </c>
      <c r="K7" s="29">
        <v>4</v>
      </c>
      <c r="L7" s="29" t="s">
        <v>5</v>
      </c>
      <c r="M7" s="30" t="s">
        <v>6</v>
      </c>
      <c r="N7" s="6"/>
      <c r="O7" s="28">
        <v>1</v>
      </c>
      <c r="P7" s="29">
        <v>2</v>
      </c>
      <c r="Q7" s="29">
        <v>3</v>
      </c>
      <c r="R7" s="29">
        <v>4</v>
      </c>
      <c r="S7" s="29" t="s">
        <v>5</v>
      </c>
      <c r="T7" s="30" t="s">
        <v>6</v>
      </c>
      <c r="V7" s="28">
        <v>1</v>
      </c>
      <c r="W7" s="29">
        <v>2</v>
      </c>
      <c r="X7" s="29">
        <v>3</v>
      </c>
      <c r="Y7" s="29">
        <v>4</v>
      </c>
      <c r="Z7" s="29" t="s">
        <v>5</v>
      </c>
      <c r="AA7" s="30" t="s">
        <v>6</v>
      </c>
      <c r="AC7" s="28">
        <v>1</v>
      </c>
      <c r="AD7" s="29">
        <v>2</v>
      </c>
      <c r="AE7" s="29">
        <v>3</v>
      </c>
      <c r="AF7" s="29">
        <v>4</v>
      </c>
      <c r="AG7" s="29" t="s">
        <v>5</v>
      </c>
      <c r="AH7" s="30" t="s">
        <v>6</v>
      </c>
    </row>
    <row r="8" spans="1:38" ht="13.5" thickBot="1">
      <c r="A8" s="13">
        <v>1</v>
      </c>
      <c r="B8" s="14" t="s">
        <v>14</v>
      </c>
      <c r="C8" s="32" t="s">
        <v>15</v>
      </c>
      <c r="D8" s="15">
        <v>44416</v>
      </c>
      <c r="E8" s="4"/>
      <c r="F8" s="86">
        <f>M8+T8</f>
        <v>0</v>
      </c>
      <c r="G8" s="5"/>
      <c r="H8" s="74">
        <v>29</v>
      </c>
      <c r="I8" s="69">
        <v>27</v>
      </c>
      <c r="J8" s="69">
        <v>26</v>
      </c>
      <c r="K8" s="69">
        <v>28</v>
      </c>
      <c r="L8" s="71">
        <f>SUM(H8:K8)</f>
        <v>110</v>
      </c>
      <c r="M8" s="72">
        <f>L8-110</f>
        <v>0</v>
      </c>
      <c r="N8" s="5"/>
      <c r="O8" s="74">
        <v>21</v>
      </c>
      <c r="P8" s="69">
        <v>20</v>
      </c>
      <c r="Q8" s="103">
        <v>18</v>
      </c>
      <c r="R8" s="69">
        <v>20</v>
      </c>
      <c r="S8" s="71">
        <f aca="true" t="shared" si="0" ref="S8:S16">SUM(O8:R8)</f>
        <v>79</v>
      </c>
      <c r="T8" s="190">
        <f aca="true" t="shared" si="1" ref="T8:T16">S8-79</f>
        <v>0</v>
      </c>
      <c r="U8" s="82"/>
      <c r="V8" s="74">
        <v>21</v>
      </c>
      <c r="W8" s="69">
        <v>20</v>
      </c>
      <c r="X8" s="69">
        <v>20</v>
      </c>
      <c r="Y8" s="69">
        <v>20</v>
      </c>
      <c r="Z8" s="71">
        <f aca="true" t="shared" si="2" ref="Z8:Z17">SUM(V8:Y8)</f>
        <v>81</v>
      </c>
      <c r="AA8" s="72">
        <f aca="true" t="shared" si="3" ref="AA8:AA17">Z8-81</f>
        <v>0</v>
      </c>
      <c r="AB8" s="82"/>
      <c r="AC8" s="167">
        <v>126</v>
      </c>
      <c r="AD8" s="133">
        <v>126</v>
      </c>
      <c r="AE8" s="133">
        <v>126</v>
      </c>
      <c r="AF8" s="134"/>
      <c r="AG8" s="134">
        <f>SUM(AC8:AF8)</f>
        <v>378</v>
      </c>
      <c r="AH8" s="200">
        <f aca="true" t="shared" si="4" ref="AH8:AH16">AG8-100</f>
        <v>278</v>
      </c>
      <c r="AI8" s="82"/>
      <c r="AJ8" s="82"/>
      <c r="AK8" s="82"/>
      <c r="AL8" s="82"/>
    </row>
    <row r="9" spans="1:38" ht="12.75">
      <c r="A9" s="16">
        <v>2</v>
      </c>
      <c r="B9" s="154" t="s">
        <v>24</v>
      </c>
      <c r="C9" s="155" t="s">
        <v>15</v>
      </c>
      <c r="D9" s="156">
        <v>43756</v>
      </c>
      <c r="F9" s="84">
        <v>13</v>
      </c>
      <c r="H9" s="56">
        <v>126</v>
      </c>
      <c r="I9" s="55">
        <v>126</v>
      </c>
      <c r="J9" s="55">
        <v>126</v>
      </c>
      <c r="K9" s="58">
        <v>126</v>
      </c>
      <c r="L9" s="45">
        <f>SUM(H9:K9)</f>
        <v>504</v>
      </c>
      <c r="M9" s="201">
        <f>L9-110</f>
        <v>394</v>
      </c>
      <c r="N9" s="183"/>
      <c r="O9" s="59">
        <v>22</v>
      </c>
      <c r="P9" s="45">
        <v>22</v>
      </c>
      <c r="Q9" s="45">
        <v>27</v>
      </c>
      <c r="R9" s="45">
        <v>21</v>
      </c>
      <c r="S9" s="45">
        <f t="shared" si="0"/>
        <v>92</v>
      </c>
      <c r="T9" s="46">
        <f t="shared" si="1"/>
        <v>13</v>
      </c>
      <c r="V9" s="54">
        <v>27</v>
      </c>
      <c r="W9" s="55">
        <v>23</v>
      </c>
      <c r="X9" s="55">
        <v>23</v>
      </c>
      <c r="Y9" s="55">
        <v>25</v>
      </c>
      <c r="Z9" s="45">
        <f t="shared" si="2"/>
        <v>98</v>
      </c>
      <c r="AA9" s="191">
        <f t="shared" si="3"/>
        <v>17</v>
      </c>
      <c r="AB9" s="82"/>
      <c r="AC9" s="56">
        <v>32</v>
      </c>
      <c r="AD9" s="198">
        <v>35</v>
      </c>
      <c r="AE9" s="58">
        <v>33</v>
      </c>
      <c r="AF9" s="55"/>
      <c r="AG9" s="45">
        <f>SUM(AC9:AF9)</f>
        <v>100</v>
      </c>
      <c r="AH9" s="46">
        <f t="shared" si="4"/>
        <v>0</v>
      </c>
      <c r="AI9" s="82"/>
      <c r="AJ9" s="82"/>
      <c r="AK9" s="82"/>
      <c r="AL9" s="82"/>
    </row>
    <row r="10" spans="1:38" ht="12.75">
      <c r="A10" s="16">
        <v>3</v>
      </c>
      <c r="B10" s="12" t="s">
        <v>18</v>
      </c>
      <c r="C10" s="68" t="s">
        <v>15</v>
      </c>
      <c r="D10" s="17">
        <v>28030</v>
      </c>
      <c r="E10" s="4"/>
      <c r="F10" s="84">
        <v>20</v>
      </c>
      <c r="G10" s="5"/>
      <c r="H10" s="54">
        <v>32</v>
      </c>
      <c r="I10" s="55">
        <v>30</v>
      </c>
      <c r="J10" s="55">
        <v>30</v>
      </c>
      <c r="K10" s="55">
        <v>29</v>
      </c>
      <c r="L10" s="45">
        <f>SUM(H10:K10)</f>
        <v>121</v>
      </c>
      <c r="M10" s="46">
        <f>L10-110</f>
        <v>11</v>
      </c>
      <c r="N10" s="5"/>
      <c r="O10" s="54">
        <v>28</v>
      </c>
      <c r="P10" s="55">
        <v>23</v>
      </c>
      <c r="Q10" s="55">
        <v>21</v>
      </c>
      <c r="R10" s="55">
        <v>22</v>
      </c>
      <c r="S10" s="45">
        <f t="shared" si="0"/>
        <v>94</v>
      </c>
      <c r="T10" s="191">
        <f t="shared" si="1"/>
        <v>15</v>
      </c>
      <c r="U10" s="82"/>
      <c r="V10" s="54">
        <v>23</v>
      </c>
      <c r="W10" s="55">
        <v>24</v>
      </c>
      <c r="X10" s="55">
        <v>20</v>
      </c>
      <c r="Y10" s="55">
        <v>23</v>
      </c>
      <c r="Z10" s="45">
        <f t="shared" si="2"/>
        <v>90</v>
      </c>
      <c r="AA10" s="46">
        <f t="shared" si="3"/>
        <v>9</v>
      </c>
      <c r="AB10" s="82"/>
      <c r="AC10" s="56">
        <v>126</v>
      </c>
      <c r="AD10" s="55">
        <v>126</v>
      </c>
      <c r="AE10" s="55">
        <v>126</v>
      </c>
      <c r="AF10" s="45"/>
      <c r="AG10" s="45">
        <v>378</v>
      </c>
      <c r="AH10" s="201">
        <f t="shared" si="4"/>
        <v>278</v>
      </c>
      <c r="AI10" s="82"/>
      <c r="AJ10" s="82"/>
      <c r="AK10" s="82"/>
      <c r="AL10" s="82"/>
    </row>
    <row r="11" spans="1:38" ht="12.75">
      <c r="A11" s="104">
        <v>4</v>
      </c>
      <c r="B11" s="119" t="s">
        <v>50</v>
      </c>
      <c r="C11" s="205" t="s">
        <v>15</v>
      </c>
      <c r="D11" s="130">
        <v>45426</v>
      </c>
      <c r="F11" s="84">
        <v>21</v>
      </c>
      <c r="H11" s="56">
        <v>126</v>
      </c>
      <c r="I11" s="55">
        <v>126</v>
      </c>
      <c r="J11" s="55">
        <v>126</v>
      </c>
      <c r="K11" s="58">
        <v>126</v>
      </c>
      <c r="L11" s="45">
        <v>504</v>
      </c>
      <c r="M11" s="201">
        <v>394</v>
      </c>
      <c r="N11" s="5"/>
      <c r="O11" s="59">
        <v>22</v>
      </c>
      <c r="P11" s="45">
        <v>25</v>
      </c>
      <c r="Q11" s="45">
        <v>23</v>
      </c>
      <c r="R11" s="45">
        <v>22</v>
      </c>
      <c r="S11" s="45">
        <f t="shared" si="0"/>
        <v>92</v>
      </c>
      <c r="T11" s="46">
        <f t="shared" si="1"/>
        <v>13</v>
      </c>
      <c r="V11" s="54">
        <v>126</v>
      </c>
      <c r="W11" s="55">
        <v>126</v>
      </c>
      <c r="X11" s="55">
        <v>126</v>
      </c>
      <c r="Y11" s="55">
        <v>126</v>
      </c>
      <c r="Z11" s="45">
        <f t="shared" si="2"/>
        <v>504</v>
      </c>
      <c r="AA11" s="191">
        <f t="shared" si="3"/>
        <v>423</v>
      </c>
      <c r="AB11" s="82"/>
      <c r="AC11" s="59">
        <v>36</v>
      </c>
      <c r="AD11" s="45">
        <v>36</v>
      </c>
      <c r="AE11" s="45">
        <v>36</v>
      </c>
      <c r="AF11" s="55"/>
      <c r="AG11" s="45">
        <f>SUM(AC11:AF11)</f>
        <v>108</v>
      </c>
      <c r="AH11" s="46">
        <f t="shared" si="4"/>
        <v>8</v>
      </c>
      <c r="AI11" s="82"/>
      <c r="AJ11" s="82"/>
      <c r="AK11" s="82"/>
      <c r="AL11" s="82"/>
    </row>
    <row r="12" spans="1:38" ht="12.75">
      <c r="A12" s="104">
        <v>5</v>
      </c>
      <c r="B12" s="119" t="s">
        <v>32</v>
      </c>
      <c r="C12" s="129" t="s">
        <v>15</v>
      </c>
      <c r="D12" s="130">
        <v>50926</v>
      </c>
      <c r="F12" s="84">
        <v>22</v>
      </c>
      <c r="H12" s="59">
        <v>29</v>
      </c>
      <c r="I12" s="45">
        <v>32</v>
      </c>
      <c r="J12" s="45">
        <v>33</v>
      </c>
      <c r="K12" s="45">
        <v>30</v>
      </c>
      <c r="L12" s="45">
        <f>SUM(H12:K12)</f>
        <v>124</v>
      </c>
      <c r="M12" s="46">
        <f>L12-110</f>
        <v>14</v>
      </c>
      <c r="N12" s="5"/>
      <c r="O12" s="54">
        <v>21</v>
      </c>
      <c r="P12" s="55">
        <v>19</v>
      </c>
      <c r="Q12" s="55">
        <v>21</v>
      </c>
      <c r="R12" s="55">
        <v>26</v>
      </c>
      <c r="S12" s="45">
        <f t="shared" si="0"/>
        <v>87</v>
      </c>
      <c r="T12" s="46">
        <f t="shared" si="1"/>
        <v>8</v>
      </c>
      <c r="U12" s="82"/>
      <c r="V12" s="54">
        <v>23</v>
      </c>
      <c r="W12" s="55">
        <v>24</v>
      </c>
      <c r="X12" s="55">
        <v>22</v>
      </c>
      <c r="Y12" s="55">
        <v>23</v>
      </c>
      <c r="Z12" s="45">
        <f t="shared" si="2"/>
        <v>92</v>
      </c>
      <c r="AA12" s="191">
        <f t="shared" si="3"/>
        <v>11</v>
      </c>
      <c r="AB12" s="82"/>
      <c r="AC12" s="59">
        <v>126</v>
      </c>
      <c r="AD12" s="45">
        <v>126</v>
      </c>
      <c r="AE12" s="45">
        <v>126</v>
      </c>
      <c r="AF12" s="45"/>
      <c r="AG12" s="45">
        <v>378</v>
      </c>
      <c r="AH12" s="201">
        <f t="shared" si="4"/>
        <v>278</v>
      </c>
      <c r="AI12" s="82"/>
      <c r="AJ12" s="82"/>
      <c r="AK12" s="82"/>
      <c r="AL12" s="82"/>
    </row>
    <row r="13" spans="1:34" ht="12.75">
      <c r="A13" s="16">
        <v>6</v>
      </c>
      <c r="B13" s="12" t="s">
        <v>23</v>
      </c>
      <c r="C13" s="68" t="s">
        <v>15</v>
      </c>
      <c r="D13" s="17">
        <v>41160</v>
      </c>
      <c r="E13" s="4"/>
      <c r="F13" s="84">
        <v>24</v>
      </c>
      <c r="G13" s="5"/>
      <c r="H13" s="59">
        <v>126</v>
      </c>
      <c r="I13" s="45">
        <v>126</v>
      </c>
      <c r="J13" s="45">
        <v>126</v>
      </c>
      <c r="K13" s="45">
        <v>126</v>
      </c>
      <c r="L13" s="45">
        <f>SUM(H13:K13)</f>
        <v>504</v>
      </c>
      <c r="M13" s="201">
        <f>L13-110</f>
        <v>394</v>
      </c>
      <c r="N13" s="5"/>
      <c r="O13" s="59">
        <v>21</v>
      </c>
      <c r="P13" s="45">
        <v>23</v>
      </c>
      <c r="Q13" s="45">
        <v>26</v>
      </c>
      <c r="R13" s="45">
        <v>25</v>
      </c>
      <c r="S13" s="45">
        <f t="shared" si="0"/>
        <v>95</v>
      </c>
      <c r="T13" s="46">
        <f t="shared" si="1"/>
        <v>16</v>
      </c>
      <c r="V13" s="54">
        <v>25</v>
      </c>
      <c r="W13" s="55">
        <v>25</v>
      </c>
      <c r="X13" s="55">
        <v>28</v>
      </c>
      <c r="Y13" s="55">
        <v>24</v>
      </c>
      <c r="Z13" s="45">
        <f t="shared" si="2"/>
        <v>102</v>
      </c>
      <c r="AA13" s="191">
        <f t="shared" si="3"/>
        <v>21</v>
      </c>
      <c r="AB13" s="82"/>
      <c r="AC13" s="56">
        <v>35</v>
      </c>
      <c r="AD13" s="198">
        <v>34</v>
      </c>
      <c r="AE13" s="45">
        <v>39</v>
      </c>
      <c r="AF13" s="55"/>
      <c r="AG13" s="45">
        <f>SUM(AC13:AF13)</f>
        <v>108</v>
      </c>
      <c r="AH13" s="46">
        <f t="shared" si="4"/>
        <v>8</v>
      </c>
    </row>
    <row r="14" spans="1:34" ht="12.75">
      <c r="A14" s="118">
        <v>7</v>
      </c>
      <c r="B14" s="41" t="s">
        <v>16</v>
      </c>
      <c r="C14" s="108" t="s">
        <v>17</v>
      </c>
      <c r="D14" s="42">
        <v>22105</v>
      </c>
      <c r="E14" s="4"/>
      <c r="F14" s="84">
        <v>32</v>
      </c>
      <c r="G14" s="5"/>
      <c r="H14" s="54">
        <v>35</v>
      </c>
      <c r="I14" s="58">
        <v>35</v>
      </c>
      <c r="J14" s="58">
        <v>31</v>
      </c>
      <c r="K14" s="55">
        <v>27</v>
      </c>
      <c r="L14" s="45">
        <f>SUM(H14:K14)</f>
        <v>128</v>
      </c>
      <c r="M14" s="201">
        <f>L14-110</f>
        <v>18</v>
      </c>
      <c r="N14" s="116"/>
      <c r="O14" s="59">
        <v>27</v>
      </c>
      <c r="P14" s="55">
        <v>29</v>
      </c>
      <c r="Q14" s="45">
        <v>29</v>
      </c>
      <c r="R14" s="45">
        <v>22</v>
      </c>
      <c r="S14" s="45">
        <f t="shared" si="0"/>
        <v>107</v>
      </c>
      <c r="T14" s="191">
        <f t="shared" si="1"/>
        <v>28</v>
      </c>
      <c r="U14" s="82"/>
      <c r="V14" s="54">
        <v>25</v>
      </c>
      <c r="W14" s="55">
        <v>26</v>
      </c>
      <c r="X14" s="55">
        <v>29</v>
      </c>
      <c r="Y14" s="55">
        <v>29</v>
      </c>
      <c r="Z14" s="45">
        <f t="shared" si="2"/>
        <v>109</v>
      </c>
      <c r="AA14" s="46">
        <f t="shared" si="3"/>
        <v>28</v>
      </c>
      <c r="AB14" s="82"/>
      <c r="AC14" s="125">
        <v>34</v>
      </c>
      <c r="AD14" s="199">
        <v>34</v>
      </c>
      <c r="AE14" s="47">
        <v>36</v>
      </c>
      <c r="AF14" s="47"/>
      <c r="AG14" s="45">
        <v>104</v>
      </c>
      <c r="AH14" s="46">
        <f t="shared" si="4"/>
        <v>4</v>
      </c>
    </row>
    <row r="15" spans="1:34" ht="12.75">
      <c r="A15" s="118">
        <v>8</v>
      </c>
      <c r="B15" s="41" t="s">
        <v>46</v>
      </c>
      <c r="C15" s="108" t="s">
        <v>22</v>
      </c>
      <c r="D15" s="42">
        <v>66158</v>
      </c>
      <c r="E15" s="4"/>
      <c r="F15" s="182">
        <v>47</v>
      </c>
      <c r="G15" s="5"/>
      <c r="H15" s="122">
        <v>39</v>
      </c>
      <c r="I15" s="123">
        <v>39</v>
      </c>
      <c r="J15" s="123">
        <v>36</v>
      </c>
      <c r="K15" s="123">
        <v>34</v>
      </c>
      <c r="L15" s="47">
        <f>SUM(H15:K15)</f>
        <v>148</v>
      </c>
      <c r="M15" s="202">
        <f>L15-110</f>
        <v>38</v>
      </c>
      <c r="N15" s="116"/>
      <c r="O15" s="59">
        <v>31</v>
      </c>
      <c r="P15" s="55">
        <v>29</v>
      </c>
      <c r="Q15" s="45">
        <v>34</v>
      </c>
      <c r="R15" s="45">
        <v>34</v>
      </c>
      <c r="S15" s="45">
        <f t="shared" si="0"/>
        <v>128</v>
      </c>
      <c r="T15" s="191">
        <f t="shared" si="1"/>
        <v>49</v>
      </c>
      <c r="U15" s="82"/>
      <c r="V15" s="122">
        <v>33</v>
      </c>
      <c r="W15" s="123">
        <v>26</v>
      </c>
      <c r="X15" s="123">
        <v>29</v>
      </c>
      <c r="Y15" s="123">
        <v>30</v>
      </c>
      <c r="Z15" s="45">
        <f t="shared" si="2"/>
        <v>118</v>
      </c>
      <c r="AA15" s="46">
        <f t="shared" si="3"/>
        <v>37</v>
      </c>
      <c r="AB15" s="82"/>
      <c r="AC15" s="153">
        <v>36</v>
      </c>
      <c r="AD15" s="47">
        <v>39</v>
      </c>
      <c r="AE15" s="199">
        <v>35</v>
      </c>
      <c r="AF15" s="47"/>
      <c r="AG15" s="45">
        <f>SUM(AC15:AF15)</f>
        <v>110</v>
      </c>
      <c r="AH15" s="46">
        <f t="shared" si="4"/>
        <v>10</v>
      </c>
    </row>
    <row r="16" spans="1:34" ht="12.75">
      <c r="A16" s="186">
        <v>9</v>
      </c>
      <c r="B16" s="12" t="s">
        <v>19</v>
      </c>
      <c r="C16" s="68" t="s">
        <v>17</v>
      </c>
      <c r="D16" s="17">
        <v>20081</v>
      </c>
      <c r="F16" s="182">
        <v>84</v>
      </c>
      <c r="H16" s="153">
        <v>42</v>
      </c>
      <c r="I16" s="57">
        <v>36</v>
      </c>
      <c r="J16" s="47">
        <v>30</v>
      </c>
      <c r="K16" s="57">
        <v>45</v>
      </c>
      <c r="L16" s="47">
        <f>SUM(H16:K16)</f>
        <v>153</v>
      </c>
      <c r="M16" s="202">
        <f>L16-110</f>
        <v>43</v>
      </c>
      <c r="N16" s="5"/>
      <c r="O16" s="54">
        <v>26</v>
      </c>
      <c r="P16" s="55">
        <v>27</v>
      </c>
      <c r="Q16" s="45">
        <v>43</v>
      </c>
      <c r="R16" s="45">
        <v>37</v>
      </c>
      <c r="S16" s="45">
        <f t="shared" si="0"/>
        <v>133</v>
      </c>
      <c r="T16" s="46">
        <f t="shared" si="1"/>
        <v>54</v>
      </c>
      <c r="U16" s="82"/>
      <c r="V16" s="122">
        <v>35</v>
      </c>
      <c r="W16" s="123">
        <v>43</v>
      </c>
      <c r="X16" s="123">
        <v>32</v>
      </c>
      <c r="Y16" s="123">
        <v>46</v>
      </c>
      <c r="Z16" s="45">
        <f t="shared" si="2"/>
        <v>156</v>
      </c>
      <c r="AA16" s="191">
        <f t="shared" si="3"/>
        <v>75</v>
      </c>
      <c r="AB16" s="82"/>
      <c r="AC16" s="153">
        <v>39</v>
      </c>
      <c r="AD16" s="47">
        <v>45</v>
      </c>
      <c r="AE16" s="47">
        <v>46</v>
      </c>
      <c r="AF16" s="47"/>
      <c r="AG16" s="45">
        <f>SUM(AC16:AF16)</f>
        <v>130</v>
      </c>
      <c r="AH16" s="46">
        <f t="shared" si="4"/>
        <v>30</v>
      </c>
    </row>
    <row r="17" spans="1:34" ht="12.75">
      <c r="A17" s="203" t="s">
        <v>51</v>
      </c>
      <c r="B17" s="41" t="s">
        <v>61</v>
      </c>
      <c r="C17" s="108" t="s">
        <v>22</v>
      </c>
      <c r="D17" s="42">
        <v>50042</v>
      </c>
      <c r="E17" s="4"/>
      <c r="F17" s="182"/>
      <c r="G17" s="5"/>
      <c r="H17" s="153"/>
      <c r="I17" s="47"/>
      <c r="J17" s="47"/>
      <c r="K17" s="47"/>
      <c r="L17" s="47"/>
      <c r="M17" s="48"/>
      <c r="N17" s="5"/>
      <c r="O17" s="153"/>
      <c r="P17" s="47"/>
      <c r="Q17" s="47"/>
      <c r="R17" s="47"/>
      <c r="S17" s="47"/>
      <c r="T17" s="204"/>
      <c r="V17" s="122">
        <v>27</v>
      </c>
      <c r="W17" s="123">
        <v>24</v>
      </c>
      <c r="X17" s="123">
        <v>23</v>
      </c>
      <c r="Y17" s="123">
        <v>31</v>
      </c>
      <c r="Z17" s="45">
        <f t="shared" si="2"/>
        <v>105</v>
      </c>
      <c r="AA17" s="46">
        <f t="shared" si="3"/>
        <v>24</v>
      </c>
      <c r="AB17" s="82"/>
      <c r="AC17" s="125"/>
      <c r="AD17" s="123"/>
      <c r="AE17" s="57"/>
      <c r="AF17" s="123"/>
      <c r="AG17" s="47"/>
      <c r="AH17" s="48"/>
    </row>
    <row r="18" spans="1:34" ht="13.5" thickBot="1">
      <c r="A18" s="147" t="s">
        <v>51</v>
      </c>
      <c r="B18" s="128" t="s">
        <v>52</v>
      </c>
      <c r="C18" s="110" t="s">
        <v>53</v>
      </c>
      <c r="D18" s="18">
        <v>21702</v>
      </c>
      <c r="F18" s="185"/>
      <c r="H18" s="31"/>
      <c r="I18" s="105"/>
      <c r="J18" s="105"/>
      <c r="K18" s="105"/>
      <c r="L18" s="105"/>
      <c r="M18" s="184"/>
      <c r="N18" s="5"/>
      <c r="O18" s="49">
        <v>21</v>
      </c>
      <c r="P18" s="50">
        <v>23</v>
      </c>
      <c r="Q18" s="50">
        <v>21</v>
      </c>
      <c r="R18" s="50">
        <v>24</v>
      </c>
      <c r="S18" s="50">
        <f>SUM(O18:R18)</f>
        <v>89</v>
      </c>
      <c r="T18" s="51"/>
      <c r="U18" s="82"/>
      <c r="V18" s="92"/>
      <c r="W18" s="91"/>
      <c r="X18" s="91"/>
      <c r="Y18" s="91"/>
      <c r="Z18" s="50"/>
      <c r="AA18" s="51"/>
      <c r="AB18" s="82"/>
      <c r="AC18" s="89"/>
      <c r="AD18" s="91"/>
      <c r="AE18" s="91"/>
      <c r="AF18" s="50"/>
      <c r="AG18" s="50"/>
      <c r="AH18" s="51"/>
    </row>
    <row r="19" spans="1:34" ht="12.75" hidden="1">
      <c r="A19" s="143"/>
      <c r="B19" s="144"/>
      <c r="C19" s="145"/>
      <c r="D19" s="146"/>
      <c r="F19" s="148">
        <f>M19+T19</f>
        <v>0</v>
      </c>
      <c r="H19" s="141"/>
      <c r="I19" s="142"/>
      <c r="J19" s="142"/>
      <c r="K19" s="142"/>
      <c r="L19" s="138"/>
      <c r="M19" s="139"/>
      <c r="N19" s="82"/>
      <c r="O19" s="149"/>
      <c r="P19" s="150"/>
      <c r="Q19" s="150"/>
      <c r="R19" s="150"/>
      <c r="S19" s="138"/>
      <c r="T19" s="139"/>
      <c r="U19" s="82"/>
      <c r="V19" s="149"/>
      <c r="W19" s="150"/>
      <c r="X19" s="150"/>
      <c r="Y19" s="150"/>
      <c r="Z19" s="138"/>
      <c r="AA19" s="151"/>
      <c r="AB19" s="82"/>
      <c r="AC19" s="140"/>
      <c r="AD19" s="150"/>
      <c r="AE19" s="137"/>
      <c r="AF19" s="150"/>
      <c r="AG19" s="138">
        <f>SUM(AC19:AF19)</f>
        <v>0</v>
      </c>
      <c r="AH19" s="139">
        <f>AG19-92</f>
        <v>-92</v>
      </c>
    </row>
    <row r="20" spans="1:34" ht="12.75">
      <c r="A20" s="79"/>
      <c r="B20" s="78"/>
      <c r="C20" s="10"/>
      <c r="D20" s="10"/>
      <c r="F20" s="9"/>
      <c r="H20" s="6"/>
      <c r="I20" s="6"/>
      <c r="J20" s="6"/>
      <c r="K20" s="6"/>
      <c r="L20" s="6"/>
      <c r="M20" s="6"/>
      <c r="O20" s="80"/>
      <c r="P20" s="76"/>
      <c r="Q20" s="76"/>
      <c r="R20" s="80"/>
      <c r="S20" s="52"/>
      <c r="T20" s="9"/>
      <c r="U20" s="9"/>
      <c r="V20" s="9"/>
      <c r="W20" s="9"/>
      <c r="X20" s="9"/>
      <c r="Y20" s="9"/>
      <c r="Z20" s="9"/>
      <c r="AA20" s="9"/>
      <c r="AC20" s="9"/>
      <c r="AD20" s="9"/>
      <c r="AE20" s="9"/>
      <c r="AF20" s="9"/>
      <c r="AG20" s="9"/>
      <c r="AH20" s="9"/>
    </row>
    <row r="21" spans="1:27" ht="12.75">
      <c r="A21" s="77"/>
      <c r="B21" s="78" t="s">
        <v>10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4" ht="13.5" thickBot="1">
      <c r="A22" s="10"/>
      <c r="B22" s="10"/>
      <c r="C22" s="4"/>
      <c r="D22" s="4"/>
      <c r="E22" s="4"/>
      <c r="F22" s="4"/>
      <c r="G22" s="5"/>
      <c r="H22" s="52"/>
      <c r="I22" s="52"/>
      <c r="J22" s="52"/>
      <c r="K22" s="52"/>
      <c r="L22" s="52"/>
      <c r="M22" s="52"/>
      <c r="N22" s="5"/>
      <c r="O22" s="5"/>
      <c r="P22" s="5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C22" s="5"/>
      <c r="AD22" s="5"/>
      <c r="AE22" s="5"/>
      <c r="AF22" s="5"/>
      <c r="AG22" s="5"/>
      <c r="AH22" s="5"/>
    </row>
    <row r="23" spans="1:34" ht="26.25" thickBot="1">
      <c r="A23" s="24" t="s">
        <v>8</v>
      </c>
      <c r="B23" s="25" t="s">
        <v>1</v>
      </c>
      <c r="C23" s="126" t="s">
        <v>2</v>
      </c>
      <c r="D23" s="27" t="s">
        <v>7</v>
      </c>
      <c r="E23" s="63"/>
      <c r="F23" s="65" t="s">
        <v>0</v>
      </c>
      <c r="G23" s="2"/>
      <c r="H23" s="246" t="s">
        <v>39</v>
      </c>
      <c r="I23" s="247"/>
      <c r="J23" s="247"/>
      <c r="K23" s="247"/>
      <c r="L23" s="247"/>
      <c r="M23" s="248"/>
      <c r="N23" s="2"/>
      <c r="O23" s="226" t="s">
        <v>40</v>
      </c>
      <c r="P23" s="227"/>
      <c r="Q23" s="227"/>
      <c r="R23" s="227"/>
      <c r="S23" s="227"/>
      <c r="T23" s="228"/>
      <c r="V23" s="226" t="s">
        <v>41</v>
      </c>
      <c r="W23" s="227"/>
      <c r="X23" s="227"/>
      <c r="Y23" s="227"/>
      <c r="Z23" s="227"/>
      <c r="AA23" s="228"/>
      <c r="AC23" s="246" t="s">
        <v>42</v>
      </c>
      <c r="AD23" s="247"/>
      <c r="AE23" s="247"/>
      <c r="AF23" s="247"/>
      <c r="AG23" s="247"/>
      <c r="AH23" s="248"/>
    </row>
    <row r="24" spans="1:34" ht="12.75" customHeight="1">
      <c r="A24" s="218" t="s">
        <v>27</v>
      </c>
      <c r="B24" s="219"/>
      <c r="C24" s="219"/>
      <c r="D24" s="220"/>
      <c r="E24" s="64"/>
      <c r="F24" s="66"/>
      <c r="G24" s="3"/>
      <c r="H24" s="33"/>
      <c r="I24" s="43"/>
      <c r="J24" s="43"/>
      <c r="K24" s="43"/>
      <c r="L24" s="43"/>
      <c r="M24" s="35"/>
      <c r="N24" s="3"/>
      <c r="O24" s="20"/>
      <c r="P24" s="21"/>
      <c r="Q24" s="21"/>
      <c r="R24" s="21"/>
      <c r="S24" s="21"/>
      <c r="T24" s="22"/>
      <c r="U24" s="9"/>
      <c r="V24" s="20"/>
      <c r="W24" s="21"/>
      <c r="X24" s="21"/>
      <c r="Y24" s="21"/>
      <c r="Z24" s="21"/>
      <c r="AA24" s="22"/>
      <c r="AC24" s="20"/>
      <c r="AD24" s="21"/>
      <c r="AE24" s="21"/>
      <c r="AF24" s="21"/>
      <c r="AG24" s="21"/>
      <c r="AH24" s="22"/>
    </row>
    <row r="25" spans="1:34" ht="12.75" customHeight="1">
      <c r="A25" s="221"/>
      <c r="B25" s="222"/>
      <c r="C25" s="222"/>
      <c r="D25" s="223"/>
      <c r="E25" s="64"/>
      <c r="F25" s="67"/>
      <c r="G25" s="3"/>
      <c r="H25" s="224" t="s">
        <v>4</v>
      </c>
      <c r="I25" s="225"/>
      <c r="J25" s="225"/>
      <c r="K25" s="225"/>
      <c r="L25" s="6"/>
      <c r="M25" s="44"/>
      <c r="N25" s="3"/>
      <c r="O25" s="224" t="s">
        <v>4</v>
      </c>
      <c r="P25" s="225"/>
      <c r="Q25" s="225"/>
      <c r="R25" s="225"/>
      <c r="S25" s="3"/>
      <c r="T25" s="19"/>
      <c r="U25" s="9"/>
      <c r="V25" s="224" t="s">
        <v>4</v>
      </c>
      <c r="W25" s="225"/>
      <c r="X25" s="225"/>
      <c r="Y25" s="225"/>
      <c r="Z25" s="3"/>
      <c r="AA25" s="19"/>
      <c r="AC25" s="224" t="s">
        <v>4</v>
      </c>
      <c r="AD25" s="225"/>
      <c r="AE25" s="225"/>
      <c r="AF25" s="225"/>
      <c r="AG25" s="3"/>
      <c r="AH25" s="19"/>
    </row>
    <row r="26" spans="1:34" ht="13.5" customHeight="1">
      <c r="A26" s="221"/>
      <c r="B26" s="222"/>
      <c r="C26" s="222"/>
      <c r="D26" s="223"/>
      <c r="E26" s="64"/>
      <c r="F26" s="67"/>
      <c r="G26" s="7"/>
      <c r="H26" s="28">
        <v>1</v>
      </c>
      <c r="I26" s="29">
        <v>2</v>
      </c>
      <c r="J26" s="29">
        <v>3</v>
      </c>
      <c r="K26" s="29">
        <v>4</v>
      </c>
      <c r="L26" s="29" t="s">
        <v>5</v>
      </c>
      <c r="M26" s="30" t="s">
        <v>6</v>
      </c>
      <c r="N26" s="7"/>
      <c r="O26" s="28">
        <v>1</v>
      </c>
      <c r="P26" s="29">
        <v>2</v>
      </c>
      <c r="Q26" s="29">
        <v>3</v>
      </c>
      <c r="R26" s="29">
        <v>4</v>
      </c>
      <c r="S26" s="29" t="s">
        <v>5</v>
      </c>
      <c r="T26" s="30" t="s">
        <v>6</v>
      </c>
      <c r="U26" s="9"/>
      <c r="V26" s="28">
        <v>1</v>
      </c>
      <c r="W26" s="29">
        <v>2</v>
      </c>
      <c r="X26" s="29">
        <v>3</v>
      </c>
      <c r="Y26" s="29">
        <v>4</v>
      </c>
      <c r="Z26" s="29" t="s">
        <v>5</v>
      </c>
      <c r="AA26" s="30" t="s">
        <v>6</v>
      </c>
      <c r="AC26" s="81">
        <v>1</v>
      </c>
      <c r="AD26" s="197">
        <v>2</v>
      </c>
      <c r="AE26" s="197">
        <v>3</v>
      </c>
      <c r="AF26" s="197">
        <v>4</v>
      </c>
      <c r="AG26" s="197" t="s">
        <v>5</v>
      </c>
      <c r="AH26" s="206" t="s">
        <v>6</v>
      </c>
    </row>
    <row r="27" spans="1:34" ht="12.75">
      <c r="A27" s="114">
        <v>1</v>
      </c>
      <c r="B27" s="113" t="s">
        <v>48</v>
      </c>
      <c r="C27" s="68" t="s">
        <v>25</v>
      </c>
      <c r="D27" s="17">
        <v>33650</v>
      </c>
      <c r="E27" s="4"/>
      <c r="F27" s="115">
        <v>0</v>
      </c>
      <c r="G27" s="11"/>
      <c r="H27" s="54">
        <v>33</v>
      </c>
      <c r="I27" s="55">
        <v>28</v>
      </c>
      <c r="J27" s="55">
        <v>37</v>
      </c>
      <c r="K27" s="55">
        <v>29</v>
      </c>
      <c r="L27" s="45">
        <f>SUM(H27:K27)</f>
        <v>127</v>
      </c>
      <c r="M27" s="46">
        <f>L27-127</f>
        <v>0</v>
      </c>
      <c r="N27" s="83"/>
      <c r="O27" s="59">
        <v>24</v>
      </c>
      <c r="P27" s="45">
        <v>22</v>
      </c>
      <c r="Q27" s="45">
        <v>24</v>
      </c>
      <c r="R27" s="45">
        <v>26</v>
      </c>
      <c r="S27" s="45">
        <f>SUM(O27:R27)</f>
        <v>96</v>
      </c>
      <c r="T27" s="120">
        <f>S27-96</f>
        <v>0</v>
      </c>
      <c r="U27" s="116"/>
      <c r="V27" s="54">
        <v>126</v>
      </c>
      <c r="W27" s="55">
        <v>126</v>
      </c>
      <c r="X27" s="55">
        <v>126</v>
      </c>
      <c r="Y27" s="55">
        <v>126</v>
      </c>
      <c r="Z27" s="45">
        <f>SUM(V27:Y27)</f>
        <v>504</v>
      </c>
      <c r="AA27" s="191">
        <f>Z27-119</f>
        <v>385</v>
      </c>
      <c r="AB27" s="82"/>
      <c r="AC27" s="136">
        <v>39</v>
      </c>
      <c r="AD27" s="207">
        <v>35</v>
      </c>
      <c r="AE27" s="138">
        <v>37</v>
      </c>
      <c r="AF27" s="138"/>
      <c r="AG27" s="138">
        <f>SUM(AC27:AF27)</f>
        <v>111</v>
      </c>
      <c r="AH27" s="208">
        <f>AG27-111</f>
        <v>0</v>
      </c>
    </row>
    <row r="28" spans="1:34" ht="12.75">
      <c r="A28" s="114">
        <v>2</v>
      </c>
      <c r="B28" s="113" t="s">
        <v>20</v>
      </c>
      <c r="C28" s="68" t="s">
        <v>17</v>
      </c>
      <c r="D28" s="17">
        <v>22103</v>
      </c>
      <c r="E28" s="4"/>
      <c r="F28" s="115">
        <v>5</v>
      </c>
      <c r="G28" s="11"/>
      <c r="H28" s="54">
        <v>34</v>
      </c>
      <c r="I28" s="55">
        <v>31</v>
      </c>
      <c r="J28" s="55">
        <v>32</v>
      </c>
      <c r="K28" s="55">
        <v>35</v>
      </c>
      <c r="L28" s="45">
        <f>SUM(H28:K28)</f>
        <v>132</v>
      </c>
      <c r="M28" s="46">
        <f>L28-127</f>
        <v>5</v>
      </c>
      <c r="N28" s="83"/>
      <c r="O28" s="59">
        <v>26</v>
      </c>
      <c r="P28" s="45">
        <v>36</v>
      </c>
      <c r="Q28" s="45">
        <v>35</v>
      </c>
      <c r="R28" s="45">
        <v>39</v>
      </c>
      <c r="S28" s="45">
        <f>SUM(O28:R28)</f>
        <v>136</v>
      </c>
      <c r="T28" s="192">
        <f>S28-96</f>
        <v>40</v>
      </c>
      <c r="U28" s="116"/>
      <c r="V28" s="54">
        <v>27</v>
      </c>
      <c r="W28" s="55">
        <v>33</v>
      </c>
      <c r="X28" s="55">
        <v>24</v>
      </c>
      <c r="Y28" s="55">
        <v>35</v>
      </c>
      <c r="Z28" s="45">
        <f>SUM(V28:Y28)</f>
        <v>119</v>
      </c>
      <c r="AA28" s="46">
        <f>Z28-119</f>
        <v>0</v>
      </c>
      <c r="AB28" s="82"/>
      <c r="AC28" s="136">
        <v>38</v>
      </c>
      <c r="AD28" s="138">
        <v>40</v>
      </c>
      <c r="AE28" s="138">
        <v>43</v>
      </c>
      <c r="AF28" s="138"/>
      <c r="AG28" s="138">
        <v>121</v>
      </c>
      <c r="AH28" s="208">
        <f>AG28-111</f>
        <v>10</v>
      </c>
    </row>
    <row r="29" spans="1:34" ht="12.75">
      <c r="A29" s="114">
        <v>3</v>
      </c>
      <c r="B29" s="113" t="s">
        <v>31</v>
      </c>
      <c r="C29" s="68" t="s">
        <v>22</v>
      </c>
      <c r="D29" s="17">
        <v>66159</v>
      </c>
      <c r="E29" s="4"/>
      <c r="F29" s="115">
        <v>25</v>
      </c>
      <c r="G29" s="11"/>
      <c r="H29" s="54">
        <v>30</v>
      </c>
      <c r="I29" s="55">
        <v>36</v>
      </c>
      <c r="J29" s="55">
        <v>37</v>
      </c>
      <c r="K29" s="55">
        <v>33</v>
      </c>
      <c r="L29" s="45">
        <f>SUM(H29:K29)</f>
        <v>136</v>
      </c>
      <c r="M29" s="46">
        <f>L29-127</f>
        <v>9</v>
      </c>
      <c r="N29" s="83"/>
      <c r="O29" s="59">
        <v>28</v>
      </c>
      <c r="P29" s="45">
        <v>28</v>
      </c>
      <c r="Q29" s="45">
        <v>23</v>
      </c>
      <c r="R29" s="45">
        <v>34</v>
      </c>
      <c r="S29" s="45">
        <f>SUM(O29:R29)</f>
        <v>113</v>
      </c>
      <c r="T29" s="192">
        <f>S29-96</f>
        <v>17</v>
      </c>
      <c r="U29" s="116"/>
      <c r="V29" s="54">
        <v>30</v>
      </c>
      <c r="W29" s="55">
        <v>39</v>
      </c>
      <c r="X29" s="55">
        <v>39</v>
      </c>
      <c r="Y29" s="55">
        <v>27</v>
      </c>
      <c r="Z29" s="45">
        <f>SUM(V29:Y29)</f>
        <v>135</v>
      </c>
      <c r="AA29" s="46">
        <f>Z29-119</f>
        <v>16</v>
      </c>
      <c r="AB29" s="82"/>
      <c r="AC29" s="59">
        <v>42</v>
      </c>
      <c r="AD29" s="45">
        <v>51</v>
      </c>
      <c r="AE29" s="45">
        <v>41</v>
      </c>
      <c r="AF29" s="45"/>
      <c r="AG29" s="45">
        <v>134</v>
      </c>
      <c r="AH29" s="208">
        <f>AG29-111</f>
        <v>23</v>
      </c>
    </row>
    <row r="30" spans="1:34" ht="12.75">
      <c r="A30" s="114">
        <v>4</v>
      </c>
      <c r="B30" s="113" t="s">
        <v>28</v>
      </c>
      <c r="C30" s="68" t="s">
        <v>15</v>
      </c>
      <c r="D30" s="17">
        <v>36624</v>
      </c>
      <c r="E30" s="4"/>
      <c r="F30" s="115">
        <v>27</v>
      </c>
      <c r="G30" s="11"/>
      <c r="H30" s="54">
        <v>126</v>
      </c>
      <c r="I30" s="55">
        <v>126</v>
      </c>
      <c r="J30" s="55">
        <v>126</v>
      </c>
      <c r="K30" s="55">
        <v>126</v>
      </c>
      <c r="L30" s="45">
        <f>SUM(H30:K30)</f>
        <v>504</v>
      </c>
      <c r="M30" s="191">
        <f>L30-127</f>
        <v>377</v>
      </c>
      <c r="N30" s="83"/>
      <c r="O30" s="59">
        <v>30</v>
      </c>
      <c r="P30" s="45">
        <v>25</v>
      </c>
      <c r="Q30" s="45">
        <v>30</v>
      </c>
      <c r="R30" s="45">
        <v>24</v>
      </c>
      <c r="S30" s="45">
        <f>SUM(O30:R30)</f>
        <v>109</v>
      </c>
      <c r="T30" s="120">
        <f>S30-96</f>
        <v>13</v>
      </c>
      <c r="U30" s="116"/>
      <c r="V30" s="122">
        <v>126</v>
      </c>
      <c r="W30" s="123">
        <v>126</v>
      </c>
      <c r="X30" s="123">
        <v>126</v>
      </c>
      <c r="Y30" s="123">
        <v>126</v>
      </c>
      <c r="Z30" s="45">
        <f>SUM(V30:Y30)</f>
        <v>504</v>
      </c>
      <c r="AA30" s="191">
        <f>Z30-119</f>
        <v>385</v>
      </c>
      <c r="AB30" s="82"/>
      <c r="AC30" s="153">
        <v>40</v>
      </c>
      <c r="AD30" s="47">
        <v>45</v>
      </c>
      <c r="AE30" s="47">
        <v>40</v>
      </c>
      <c r="AF30" s="47"/>
      <c r="AG30" s="47">
        <v>125</v>
      </c>
      <c r="AH30" s="139">
        <f>AG30-111</f>
        <v>14</v>
      </c>
    </row>
    <row r="31" spans="1:34" ht="13.5" thickBot="1">
      <c r="A31" s="109" t="s">
        <v>55</v>
      </c>
      <c r="B31" s="105" t="s">
        <v>56</v>
      </c>
      <c r="C31" s="110" t="s">
        <v>53</v>
      </c>
      <c r="D31" s="18">
        <v>25999</v>
      </c>
      <c r="E31" s="187"/>
      <c r="F31" s="188"/>
      <c r="H31" s="31"/>
      <c r="I31" s="105"/>
      <c r="J31" s="105"/>
      <c r="K31" s="105"/>
      <c r="L31" s="105"/>
      <c r="M31" s="184"/>
      <c r="N31" s="83"/>
      <c r="O31" s="49">
        <v>26</v>
      </c>
      <c r="P31" s="50">
        <v>25</v>
      </c>
      <c r="Q31" s="50">
        <v>24</v>
      </c>
      <c r="R31" s="50">
        <v>29</v>
      </c>
      <c r="S31" s="50">
        <f>SUM(O31:R31)</f>
        <v>104</v>
      </c>
      <c r="T31" s="121"/>
      <c r="U31" s="116"/>
      <c r="V31" s="92"/>
      <c r="W31" s="91"/>
      <c r="X31" s="91"/>
      <c r="Y31" s="91"/>
      <c r="Z31" s="50"/>
      <c r="AA31" s="51"/>
      <c r="AB31" s="82"/>
      <c r="AC31" s="49"/>
      <c r="AD31" s="50"/>
      <c r="AE31" s="50"/>
      <c r="AF31" s="50"/>
      <c r="AG31" s="50"/>
      <c r="AH31" s="51"/>
    </row>
    <row r="32" ht="13.5" thickBot="1"/>
    <row r="33" spans="8:34" ht="12.75">
      <c r="H33" s="33" t="s">
        <v>9</v>
      </c>
      <c r="I33" s="43"/>
      <c r="J33" s="43"/>
      <c r="K33" s="43"/>
      <c r="L33" s="43"/>
      <c r="M33" s="35"/>
      <c r="O33" s="33" t="s">
        <v>9</v>
      </c>
      <c r="P33" s="34"/>
      <c r="Q33" s="34"/>
      <c r="R33" s="34"/>
      <c r="S33" s="34"/>
      <c r="T33" s="35"/>
      <c r="V33" s="33" t="s">
        <v>9</v>
      </c>
      <c r="W33" s="34"/>
      <c r="X33" s="34"/>
      <c r="Y33" s="34"/>
      <c r="Z33" s="34"/>
      <c r="AA33" s="35"/>
      <c r="AC33" s="33" t="s">
        <v>9</v>
      </c>
      <c r="AD33" s="34"/>
      <c r="AE33" s="34"/>
      <c r="AF33" s="34"/>
      <c r="AG33" s="34"/>
      <c r="AH33" s="35"/>
    </row>
    <row r="34" spans="8:34" ht="13.5" thickBot="1">
      <c r="H34" s="53"/>
      <c r="I34" s="6"/>
      <c r="J34" s="6"/>
      <c r="K34" s="6"/>
      <c r="L34" s="6"/>
      <c r="M34" s="44"/>
      <c r="O34" s="36"/>
      <c r="P34" s="9"/>
      <c r="Q34" s="9"/>
      <c r="R34" s="9"/>
      <c r="S34" s="9"/>
      <c r="T34" s="37"/>
      <c r="V34" s="36"/>
      <c r="W34" s="9"/>
      <c r="X34" s="9"/>
      <c r="Y34" s="9"/>
      <c r="Z34" s="9"/>
      <c r="AA34" s="37"/>
      <c r="AC34" s="36"/>
      <c r="AD34" s="9"/>
      <c r="AE34" s="9"/>
      <c r="AF34" s="9"/>
      <c r="AG34" s="9"/>
      <c r="AH34" s="37"/>
    </row>
    <row r="35" spans="8:34" ht="12.75">
      <c r="H35" s="75" t="s">
        <v>11</v>
      </c>
      <c r="I35" s="229" t="s">
        <v>21</v>
      </c>
      <c r="J35" s="229"/>
      <c r="K35" s="229"/>
      <c r="L35" s="229"/>
      <c r="M35" s="230"/>
      <c r="O35" s="38" t="s">
        <v>11</v>
      </c>
      <c r="P35" s="229" t="s">
        <v>47</v>
      </c>
      <c r="Q35" s="229"/>
      <c r="R35" s="229"/>
      <c r="S35" s="229"/>
      <c r="T35" s="230"/>
      <c r="V35" s="38" t="s">
        <v>11</v>
      </c>
      <c r="W35" s="229" t="s">
        <v>21</v>
      </c>
      <c r="X35" s="229"/>
      <c r="Y35" s="229"/>
      <c r="Z35" s="229"/>
      <c r="AA35" s="230"/>
      <c r="AC35" s="38" t="s">
        <v>11</v>
      </c>
      <c r="AD35" s="229" t="s">
        <v>21</v>
      </c>
      <c r="AE35" s="229"/>
      <c r="AF35" s="229"/>
      <c r="AG35" s="229"/>
      <c r="AH35" s="230"/>
    </row>
    <row r="36" spans="8:34" ht="12.75">
      <c r="H36" s="81" t="s">
        <v>12</v>
      </c>
      <c r="I36" s="240" t="s">
        <v>47</v>
      </c>
      <c r="J36" s="240"/>
      <c r="K36" s="240"/>
      <c r="L36" s="240"/>
      <c r="M36" s="241"/>
      <c r="O36" s="39" t="s">
        <v>13</v>
      </c>
      <c r="P36" s="240" t="s">
        <v>28</v>
      </c>
      <c r="Q36" s="240"/>
      <c r="R36" s="240"/>
      <c r="S36" s="240"/>
      <c r="T36" s="241"/>
      <c r="V36" s="39" t="s">
        <v>12</v>
      </c>
      <c r="W36" s="240" t="s">
        <v>54</v>
      </c>
      <c r="X36" s="240"/>
      <c r="Y36" s="240"/>
      <c r="Z36" s="240"/>
      <c r="AA36" s="241"/>
      <c r="AC36" s="39" t="s">
        <v>12</v>
      </c>
      <c r="AD36" s="240" t="s">
        <v>54</v>
      </c>
      <c r="AE36" s="240"/>
      <c r="AF36" s="240"/>
      <c r="AG36" s="240"/>
      <c r="AH36" s="241"/>
    </row>
    <row r="37" spans="8:34" ht="13.5" thickBot="1">
      <c r="H37" s="23" t="s">
        <v>12</v>
      </c>
      <c r="I37" s="242" t="s">
        <v>14</v>
      </c>
      <c r="J37" s="242"/>
      <c r="K37" s="242"/>
      <c r="L37" s="242"/>
      <c r="M37" s="243"/>
      <c r="O37" s="31" t="s">
        <v>13</v>
      </c>
      <c r="P37" s="242" t="s">
        <v>54</v>
      </c>
      <c r="Q37" s="242"/>
      <c r="R37" s="242"/>
      <c r="S37" s="242"/>
      <c r="T37" s="243"/>
      <c r="V37" s="31" t="s">
        <v>12</v>
      </c>
      <c r="W37" s="242" t="s">
        <v>59</v>
      </c>
      <c r="X37" s="242"/>
      <c r="Y37" s="242"/>
      <c r="Z37" s="242"/>
      <c r="AA37" s="243"/>
      <c r="AC37" s="31" t="s">
        <v>12</v>
      </c>
      <c r="AD37" s="242" t="s">
        <v>63</v>
      </c>
      <c r="AE37" s="242"/>
      <c r="AF37" s="242"/>
      <c r="AG37" s="242"/>
      <c r="AH37" s="243"/>
    </row>
    <row r="40" spans="1:2" ht="12.75">
      <c r="A40" s="107"/>
      <c r="B40" s="11"/>
    </row>
    <row r="42" ht="12.75">
      <c r="A42" s="106"/>
    </row>
    <row r="43" ht="12.75">
      <c r="B43" s="106"/>
    </row>
  </sheetData>
  <sheetProtection/>
  <mergeCells count="31">
    <mergeCell ref="A1:AH2"/>
    <mergeCell ref="H25:K25"/>
    <mergeCell ref="O25:R25"/>
    <mergeCell ref="AC4:AH4"/>
    <mergeCell ref="V6:Y6"/>
    <mergeCell ref="V25:Y25"/>
    <mergeCell ref="H4:M4"/>
    <mergeCell ref="AC6:AF6"/>
    <mergeCell ref="AC25:AF25"/>
    <mergeCell ref="V4:AA4"/>
    <mergeCell ref="O4:T4"/>
    <mergeCell ref="AD35:AH35"/>
    <mergeCell ref="H23:M23"/>
    <mergeCell ref="O23:T23"/>
    <mergeCell ref="V23:AA23"/>
    <mergeCell ref="AC23:AH23"/>
    <mergeCell ref="AD36:AH36"/>
    <mergeCell ref="AD37:AH37"/>
    <mergeCell ref="A5:D7"/>
    <mergeCell ref="O6:R6"/>
    <mergeCell ref="A24:D26"/>
    <mergeCell ref="H6:K6"/>
    <mergeCell ref="I37:M37"/>
    <mergeCell ref="P37:T37"/>
    <mergeCell ref="W35:AA35"/>
    <mergeCell ref="W36:AA36"/>
    <mergeCell ref="I35:M35"/>
    <mergeCell ref="I36:M36"/>
    <mergeCell ref="P35:T35"/>
    <mergeCell ref="P36:T36"/>
    <mergeCell ref="W37:AA37"/>
  </mergeCells>
  <conditionalFormatting sqref="H19:K19">
    <cfRule type="cellIs" priority="55" dxfId="1" operator="between" stopIfTrue="1">
      <formula>25</formula>
      <formula>29</formula>
    </cfRule>
    <cfRule type="cellIs" priority="56" dxfId="0" operator="between" stopIfTrue="1">
      <formula>30</formula>
      <formula>35</formula>
    </cfRule>
    <cfRule type="cellIs" priority="57" dxfId="3" operator="lessThan" stopIfTrue="1">
      <formula>35</formula>
    </cfRule>
  </conditionalFormatting>
  <conditionalFormatting sqref="V19:Y19">
    <cfRule type="cellIs" priority="58" dxfId="14" operator="greaterThanOrEqual" stopIfTrue="1">
      <formula>36</formula>
    </cfRule>
    <cfRule type="cellIs" priority="59" dxfId="13" operator="lessThanOrEqual" stopIfTrue="1">
      <formula>29</formula>
    </cfRule>
    <cfRule type="cellIs" priority="60" dxfId="12" operator="lessThanOrEqual" stopIfTrue="1">
      <formula>35</formula>
    </cfRule>
  </conditionalFormatting>
  <conditionalFormatting sqref="AC8:AF8 AC17:AF19 AF11:AF16">
    <cfRule type="cellIs" priority="61" dxfId="0" operator="between" stopIfTrue="1">
      <formula>25</formula>
      <formula>29</formula>
    </cfRule>
    <cfRule type="cellIs" priority="62" dxfId="1" operator="between" stopIfTrue="1">
      <formula>20</formula>
      <formula>24</formula>
    </cfRule>
    <cfRule type="cellIs" priority="63" dxfId="3" operator="greaterThan" stopIfTrue="1">
      <formula>30</formula>
    </cfRule>
  </conditionalFormatting>
  <conditionalFormatting sqref="AG8 AG11:AG19">
    <cfRule type="cellIs" priority="64" dxfId="0" operator="between" stopIfTrue="1">
      <formula>30</formula>
      <formula>36</formula>
    </cfRule>
    <cfRule type="cellIs" priority="65" dxfId="1" operator="between" stopIfTrue="1">
      <formula>20</formula>
      <formula>29</formula>
    </cfRule>
    <cfRule type="cellIs" priority="66" dxfId="3" operator="greaterThan" stopIfTrue="1">
      <formula>35</formula>
    </cfRule>
  </conditionalFormatting>
  <conditionalFormatting sqref="S18:S19">
    <cfRule type="cellIs" priority="67" dxfId="1" operator="between" stopIfTrue="1">
      <formula>29</formula>
      <formula>36</formula>
    </cfRule>
    <cfRule type="cellIs" priority="68" dxfId="0" operator="between" stopIfTrue="1">
      <formula>35</formula>
      <formula>40</formula>
    </cfRule>
    <cfRule type="cellIs" priority="69" dxfId="3" operator="greaterThanOrEqual" stopIfTrue="1">
      <formula>40</formula>
    </cfRule>
  </conditionalFormatting>
  <conditionalFormatting sqref="O19:Q19 R18:R19 O8:R8 O27:R27 O11:R17 O30:R31">
    <cfRule type="cellIs" priority="70" dxfId="2" operator="lessThan" stopIfTrue="1">
      <formula>20</formula>
    </cfRule>
    <cfRule type="cellIs" priority="71" dxfId="1" operator="between" stopIfTrue="1">
      <formula>20</formula>
      <formula>24</formula>
    </cfRule>
    <cfRule type="cellIs" priority="72" dxfId="0" operator="between" stopIfTrue="1">
      <formula>25</formula>
      <formula>29</formula>
    </cfRule>
  </conditionalFormatting>
  <conditionalFormatting sqref="O18:Q18">
    <cfRule type="cellIs" priority="73" dxfId="1" operator="lessThan" stopIfTrue="1">
      <formula>30</formula>
    </cfRule>
    <cfRule type="cellIs" priority="74" dxfId="0" operator="between" stopIfTrue="1">
      <formula>30</formula>
      <formula>35</formula>
    </cfRule>
    <cfRule type="cellIs" priority="75" dxfId="3" operator="greaterThan" stopIfTrue="1">
      <formula>35</formula>
    </cfRule>
  </conditionalFormatting>
  <conditionalFormatting sqref="V8:Y8 V27:Y27 V11:Y18 V30:Y31">
    <cfRule type="cellIs" priority="76" dxfId="14" operator="greaterThanOrEqual" stopIfTrue="1">
      <formula>30</formula>
    </cfRule>
    <cfRule type="cellIs" priority="77" dxfId="13" operator="lessThanOrEqual" stopIfTrue="1">
      <formula>24</formula>
    </cfRule>
    <cfRule type="cellIs" priority="78" dxfId="12" operator="lessThanOrEqual" stopIfTrue="1">
      <formula>29</formula>
    </cfRule>
  </conditionalFormatting>
  <conditionalFormatting sqref="H8:K8 H27:K27 H11:K17 H30:K30">
    <cfRule type="cellIs" priority="79" dxfId="1" operator="between" stopIfTrue="1">
      <formula>25</formula>
      <formula>29</formula>
    </cfRule>
    <cfRule type="cellIs" priority="80" dxfId="0" operator="between" stopIfTrue="1">
      <formula>30</formula>
      <formula>35</formula>
    </cfRule>
    <cfRule type="cellIs" priority="81" dxfId="3" operator="greaterThan" stopIfTrue="1">
      <formula>35</formula>
    </cfRule>
  </conditionalFormatting>
  <conditionalFormatting sqref="O29:R29">
    <cfRule type="cellIs" priority="46" dxfId="2" operator="lessThan" stopIfTrue="1">
      <formula>20</formula>
    </cfRule>
    <cfRule type="cellIs" priority="47" dxfId="1" operator="between" stopIfTrue="1">
      <formula>20</formula>
      <formula>24</formula>
    </cfRule>
    <cfRule type="cellIs" priority="48" dxfId="0" operator="between" stopIfTrue="1">
      <formula>25</formula>
      <formula>29</formula>
    </cfRule>
  </conditionalFormatting>
  <conditionalFormatting sqref="V29:Y29">
    <cfRule type="cellIs" priority="49" dxfId="14" operator="greaterThanOrEqual" stopIfTrue="1">
      <formula>30</formula>
    </cfRule>
    <cfRule type="cellIs" priority="50" dxfId="13" operator="lessThanOrEqual" stopIfTrue="1">
      <formula>24</formula>
    </cfRule>
    <cfRule type="cellIs" priority="51" dxfId="12" operator="lessThanOrEqual" stopIfTrue="1">
      <formula>29</formula>
    </cfRule>
  </conditionalFormatting>
  <conditionalFormatting sqref="H29:K29">
    <cfRule type="cellIs" priority="52" dxfId="1" operator="between" stopIfTrue="1">
      <formula>25</formula>
      <formula>29</formula>
    </cfRule>
    <cfRule type="cellIs" priority="53" dxfId="0" operator="between" stopIfTrue="1">
      <formula>30</formula>
      <formula>35</formula>
    </cfRule>
    <cfRule type="cellIs" priority="54" dxfId="3" operator="greaterThan" stopIfTrue="1">
      <formula>35</formula>
    </cfRule>
  </conditionalFormatting>
  <conditionalFormatting sqref="O10:R10">
    <cfRule type="cellIs" priority="37" dxfId="2" operator="lessThan" stopIfTrue="1">
      <formula>20</formula>
    </cfRule>
    <cfRule type="cellIs" priority="38" dxfId="1" operator="between" stopIfTrue="1">
      <formula>20</formula>
      <formula>24</formula>
    </cfRule>
    <cfRule type="cellIs" priority="39" dxfId="0" operator="between" stopIfTrue="1">
      <formula>25</formula>
      <formula>29</formula>
    </cfRule>
  </conditionalFormatting>
  <conditionalFormatting sqref="V10:Y10">
    <cfRule type="cellIs" priority="40" dxfId="14" operator="greaterThanOrEqual" stopIfTrue="1">
      <formula>30</formula>
    </cfRule>
    <cfRule type="cellIs" priority="41" dxfId="13" operator="lessThanOrEqual" stopIfTrue="1">
      <formula>24</formula>
    </cfRule>
    <cfRule type="cellIs" priority="42" dxfId="12" operator="lessThanOrEqual" stopIfTrue="1">
      <formula>29</formula>
    </cfRule>
  </conditionalFormatting>
  <conditionalFormatting sqref="H10:K10">
    <cfRule type="cellIs" priority="43" dxfId="1" operator="between" stopIfTrue="1">
      <formula>25</formula>
      <formula>29</formula>
    </cfRule>
    <cfRule type="cellIs" priority="44" dxfId="0" operator="between" stopIfTrue="1">
      <formula>30</formula>
      <formula>35</formula>
    </cfRule>
    <cfRule type="cellIs" priority="45" dxfId="3" operator="greaterThan" stopIfTrue="1">
      <formula>35</formula>
    </cfRule>
  </conditionalFormatting>
  <conditionalFormatting sqref="AC9:AF9">
    <cfRule type="cellIs" priority="16" dxfId="0" operator="between" stopIfTrue="1">
      <formula>25</formula>
      <formula>29</formula>
    </cfRule>
    <cfRule type="cellIs" priority="17" dxfId="1" operator="between" stopIfTrue="1">
      <formula>20</formula>
      <formula>24</formula>
    </cfRule>
    <cfRule type="cellIs" priority="18" dxfId="3" operator="greaterThan" stopIfTrue="1">
      <formula>30</formula>
    </cfRule>
  </conditionalFormatting>
  <conditionalFormatting sqref="AG9">
    <cfRule type="cellIs" priority="19" dxfId="0" operator="between" stopIfTrue="1">
      <formula>30</formula>
      <formula>36</formula>
    </cfRule>
    <cfRule type="cellIs" priority="20" dxfId="1" operator="between" stopIfTrue="1">
      <formula>20</formula>
      <formula>29</formula>
    </cfRule>
    <cfRule type="cellIs" priority="21" dxfId="3" operator="greaterThan" stopIfTrue="1">
      <formula>35</formula>
    </cfRule>
  </conditionalFormatting>
  <conditionalFormatting sqref="O9:R9">
    <cfRule type="cellIs" priority="22" dxfId="2" operator="lessThan" stopIfTrue="1">
      <formula>20</formula>
    </cfRule>
    <cfRule type="cellIs" priority="23" dxfId="1" operator="between" stopIfTrue="1">
      <formula>20</formula>
      <formula>24</formula>
    </cfRule>
    <cfRule type="cellIs" priority="24" dxfId="0" operator="between" stopIfTrue="1">
      <formula>25</formula>
      <formula>29</formula>
    </cfRule>
  </conditionalFormatting>
  <conditionalFormatting sqref="V9:Y9">
    <cfRule type="cellIs" priority="25" dxfId="14" operator="greaterThanOrEqual" stopIfTrue="1">
      <formula>30</formula>
    </cfRule>
    <cfRule type="cellIs" priority="26" dxfId="13" operator="lessThanOrEqual" stopIfTrue="1">
      <formula>24</formula>
    </cfRule>
    <cfRule type="cellIs" priority="27" dxfId="12" operator="lessThanOrEqual" stopIfTrue="1">
      <formula>29</formula>
    </cfRule>
  </conditionalFormatting>
  <conditionalFormatting sqref="H9:K9">
    <cfRule type="cellIs" priority="28" dxfId="1" operator="between" stopIfTrue="1">
      <formula>25</formula>
      <formula>29</formula>
    </cfRule>
    <cfRule type="cellIs" priority="29" dxfId="0" operator="between" stopIfTrue="1">
      <formula>30</formula>
      <formula>35</formula>
    </cfRule>
    <cfRule type="cellIs" priority="30" dxfId="3" operator="greaterThan" stopIfTrue="1">
      <formula>35</formula>
    </cfRule>
  </conditionalFormatting>
  <conditionalFormatting sqref="O28:R28">
    <cfRule type="cellIs" priority="7" dxfId="2" operator="lessThan" stopIfTrue="1">
      <formula>20</formula>
    </cfRule>
    <cfRule type="cellIs" priority="8" dxfId="1" operator="between" stopIfTrue="1">
      <formula>20</formula>
      <formula>24</formula>
    </cfRule>
    <cfRule type="cellIs" priority="9" dxfId="0" operator="between" stopIfTrue="1">
      <formula>25</formula>
      <formula>29</formula>
    </cfRule>
  </conditionalFormatting>
  <conditionalFormatting sqref="V28:Y28">
    <cfRule type="cellIs" priority="10" dxfId="14" operator="greaterThanOrEqual" stopIfTrue="1">
      <formula>30</formula>
    </cfRule>
    <cfRule type="cellIs" priority="11" dxfId="13" operator="lessThanOrEqual" stopIfTrue="1">
      <formula>24</formula>
    </cfRule>
    <cfRule type="cellIs" priority="12" dxfId="12" operator="lessThanOrEqual" stopIfTrue="1">
      <formula>29</formula>
    </cfRule>
  </conditionalFormatting>
  <conditionalFormatting sqref="H28:K28">
    <cfRule type="cellIs" priority="13" dxfId="1" operator="between" stopIfTrue="1">
      <formula>25</formula>
      <formula>29</formula>
    </cfRule>
    <cfRule type="cellIs" priority="14" dxfId="0" operator="between" stopIfTrue="1">
      <formula>30</formula>
      <formula>35</formula>
    </cfRule>
    <cfRule type="cellIs" priority="15" dxfId="3" operator="greaterThan" stopIfTrue="1">
      <formula>35</formula>
    </cfRule>
  </conditionalFormatting>
  <conditionalFormatting sqref="AC10:AF10">
    <cfRule type="cellIs" priority="1" dxfId="0" operator="between" stopIfTrue="1">
      <formula>25</formula>
      <formula>29</formula>
    </cfRule>
    <cfRule type="cellIs" priority="2" dxfId="1" operator="between" stopIfTrue="1">
      <formula>20</formula>
      <formula>24</formula>
    </cfRule>
    <cfRule type="cellIs" priority="3" dxfId="3" operator="greaterThan" stopIfTrue="1">
      <formula>30</formula>
    </cfRule>
  </conditionalFormatting>
  <conditionalFormatting sqref="AG10">
    <cfRule type="cellIs" priority="4" dxfId="0" operator="between" stopIfTrue="1">
      <formula>30</formula>
      <formula>36</formula>
    </cfRule>
    <cfRule type="cellIs" priority="5" dxfId="1" operator="between" stopIfTrue="1">
      <formula>20</formula>
      <formula>29</formula>
    </cfRule>
    <cfRule type="cellIs" priority="6" dxfId="3" operator="greaterThan" stopIfTrue="1">
      <formula>35</formula>
    </cfRule>
  </conditionalFormatting>
  <printOptions/>
  <pageMargins left="0.12" right="0.12" top="0.3" bottom="0.71" header="0.4921259845" footer="0.492125984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B21" sqref="AB21"/>
    </sheetView>
  </sheetViews>
  <sheetFormatPr defaultColWidth="11.421875" defaultRowHeight="12.75"/>
  <cols>
    <col min="1" max="1" width="5.7109375" style="1" customWidth="1"/>
    <col min="2" max="2" width="19.00390625" style="0" customWidth="1"/>
    <col min="3" max="3" width="6.8515625" style="0" customWidth="1"/>
    <col min="4" max="4" width="7.7109375" style="0" customWidth="1"/>
    <col min="5" max="5" width="2.57421875" style="0" customWidth="1"/>
    <col min="6" max="9" width="3.7109375" style="0" customWidth="1"/>
    <col min="10" max="11" width="4.7109375" style="0" customWidth="1"/>
    <col min="12" max="12" width="2.57421875" style="0" customWidth="1"/>
    <col min="13" max="16" width="3.7109375" style="0" customWidth="1"/>
    <col min="17" max="18" width="4.7109375" style="0" customWidth="1"/>
    <col min="19" max="19" width="2.57421875" style="0" customWidth="1"/>
    <col min="20" max="23" width="3.7109375" style="0" customWidth="1"/>
    <col min="24" max="25" width="4.7109375" style="0" customWidth="1"/>
    <col min="26" max="26" width="2.57421875" style="0" customWidth="1"/>
    <col min="27" max="27" width="11.7109375" style="0" customWidth="1"/>
  </cols>
  <sheetData>
    <row r="1" spans="1:27" ht="12.75" customHeight="1">
      <c r="A1" s="231" t="s">
        <v>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2"/>
    </row>
    <row r="2" spans="1:27" ht="13.5" customHeight="1" thickBo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5"/>
    </row>
    <row r="3" ht="13.5" thickBot="1"/>
    <row r="4" spans="1:27" ht="26.25" customHeight="1" thickBot="1">
      <c r="A4" s="24" t="s">
        <v>8</v>
      </c>
      <c r="B4" s="25" t="s">
        <v>1</v>
      </c>
      <c r="C4" s="26" t="s">
        <v>2</v>
      </c>
      <c r="D4" s="27" t="s">
        <v>7</v>
      </c>
      <c r="E4" s="2"/>
      <c r="F4" s="255" t="s">
        <v>40</v>
      </c>
      <c r="G4" s="256"/>
      <c r="H4" s="256"/>
      <c r="I4" s="256"/>
      <c r="J4" s="256"/>
      <c r="K4" s="257"/>
      <c r="L4" s="2"/>
      <c r="M4" s="255" t="s">
        <v>41</v>
      </c>
      <c r="N4" s="256"/>
      <c r="O4" s="256"/>
      <c r="P4" s="256"/>
      <c r="Q4" s="256"/>
      <c r="R4" s="257"/>
      <c r="S4" s="62"/>
      <c r="T4" s="255" t="s">
        <v>62</v>
      </c>
      <c r="U4" s="256"/>
      <c r="V4" s="256"/>
      <c r="W4" s="256"/>
      <c r="X4" s="256"/>
      <c r="Y4" s="257"/>
      <c r="AA4" s="40" t="s">
        <v>0</v>
      </c>
    </row>
    <row r="5" spans="1:27" ht="12.75" customHeight="1">
      <c r="A5" s="218" t="s">
        <v>26</v>
      </c>
      <c r="B5" s="219"/>
      <c r="C5" s="219"/>
      <c r="D5" s="220"/>
      <c r="E5" s="3"/>
      <c r="F5" s="20"/>
      <c r="G5" s="21"/>
      <c r="H5" s="21"/>
      <c r="I5" s="21"/>
      <c r="J5" s="21"/>
      <c r="K5" s="22"/>
      <c r="L5" s="3"/>
      <c r="M5" s="20"/>
      <c r="N5" s="21"/>
      <c r="O5" s="21"/>
      <c r="P5" s="21"/>
      <c r="Q5" s="21"/>
      <c r="R5" s="22"/>
      <c r="S5" s="101"/>
      <c r="T5" s="20"/>
      <c r="U5" s="21"/>
      <c r="V5" s="21"/>
      <c r="W5" s="21"/>
      <c r="X5" s="21"/>
      <c r="Y5" s="22"/>
      <c r="AA5" s="95"/>
    </row>
    <row r="6" spans="1:27" ht="13.5" customHeight="1" thickBot="1">
      <c r="A6" s="221"/>
      <c r="B6" s="222"/>
      <c r="C6" s="222"/>
      <c r="D6" s="223"/>
      <c r="E6" s="3"/>
      <c r="F6" s="258" t="s">
        <v>4</v>
      </c>
      <c r="G6" s="259"/>
      <c r="H6" s="259"/>
      <c r="I6" s="260"/>
      <c r="J6" s="3"/>
      <c r="K6" s="19"/>
      <c r="L6" s="3"/>
      <c r="M6" s="258" t="s">
        <v>4</v>
      </c>
      <c r="N6" s="259"/>
      <c r="O6" s="259"/>
      <c r="P6" s="260"/>
      <c r="Q6" s="3"/>
      <c r="R6" s="19"/>
      <c r="S6" s="101"/>
      <c r="T6" s="258" t="s">
        <v>4</v>
      </c>
      <c r="U6" s="259"/>
      <c r="V6" s="259"/>
      <c r="W6" s="260"/>
      <c r="X6" s="3"/>
      <c r="Y6" s="19"/>
      <c r="AA6" s="98"/>
    </row>
    <row r="7" spans="1:27" ht="13.5" customHeight="1" thickBot="1">
      <c r="A7" s="237"/>
      <c r="B7" s="238"/>
      <c r="C7" s="238"/>
      <c r="D7" s="239"/>
      <c r="E7" s="6"/>
      <c r="F7" s="28">
        <v>1</v>
      </c>
      <c r="G7" s="29">
        <v>2</v>
      </c>
      <c r="H7" s="29">
        <v>3</v>
      </c>
      <c r="I7" s="29">
        <v>4</v>
      </c>
      <c r="J7" s="29" t="s">
        <v>5</v>
      </c>
      <c r="K7" s="30" t="s">
        <v>6</v>
      </c>
      <c r="L7" s="6"/>
      <c r="M7" s="28">
        <v>1</v>
      </c>
      <c r="N7" s="29">
        <v>2</v>
      </c>
      <c r="O7" s="29">
        <v>3</v>
      </c>
      <c r="P7" s="29">
        <v>4</v>
      </c>
      <c r="Q7" s="29" t="s">
        <v>5</v>
      </c>
      <c r="R7" s="30" t="s">
        <v>6</v>
      </c>
      <c r="S7" s="102"/>
      <c r="T7" s="28">
        <v>1</v>
      </c>
      <c r="U7" s="29">
        <v>2</v>
      </c>
      <c r="V7" s="29">
        <v>3</v>
      </c>
      <c r="W7" s="29">
        <v>4</v>
      </c>
      <c r="X7" s="29" t="s">
        <v>5</v>
      </c>
      <c r="Y7" s="30" t="s">
        <v>6</v>
      </c>
      <c r="AA7" s="112" t="s">
        <v>3</v>
      </c>
    </row>
    <row r="8" spans="1:27" ht="12.75">
      <c r="A8" s="13">
        <v>1</v>
      </c>
      <c r="B8" s="14" t="s">
        <v>14</v>
      </c>
      <c r="C8" s="32" t="s">
        <v>15</v>
      </c>
      <c r="D8" s="15">
        <v>44416</v>
      </c>
      <c r="E8" s="4"/>
      <c r="F8" s="74">
        <v>21</v>
      </c>
      <c r="G8" s="69">
        <v>20</v>
      </c>
      <c r="H8" s="103">
        <v>18</v>
      </c>
      <c r="I8" s="69">
        <v>20</v>
      </c>
      <c r="J8" s="134">
        <f aca="true" t="shared" si="0" ref="J8:J15">SUM(F8:I8)</f>
        <v>79</v>
      </c>
      <c r="K8" s="135">
        <f aca="true" t="shared" si="1" ref="K8:K15">J8-79</f>
        <v>0</v>
      </c>
      <c r="L8" s="52"/>
      <c r="M8" s="74">
        <v>21</v>
      </c>
      <c r="N8" s="69">
        <v>20</v>
      </c>
      <c r="O8" s="69">
        <v>20</v>
      </c>
      <c r="P8" s="69">
        <v>20</v>
      </c>
      <c r="Q8" s="71">
        <f aca="true" t="shared" si="2" ref="Q8:Q15">SUM(M8:P8)</f>
        <v>81</v>
      </c>
      <c r="R8" s="72">
        <f aca="true" t="shared" si="3" ref="R8:R15">Q8-81</f>
        <v>0</v>
      </c>
      <c r="S8" s="52"/>
      <c r="T8" s="74"/>
      <c r="U8" s="69"/>
      <c r="V8" s="69"/>
      <c r="W8" s="69"/>
      <c r="X8" s="134"/>
      <c r="Y8" s="135"/>
      <c r="AA8" s="86">
        <v>0</v>
      </c>
    </row>
    <row r="9" spans="1:27" ht="12.75">
      <c r="A9" s="16">
        <v>2</v>
      </c>
      <c r="B9" s="12" t="s">
        <v>32</v>
      </c>
      <c r="C9" s="68" t="s">
        <v>15</v>
      </c>
      <c r="D9" s="17">
        <v>50926</v>
      </c>
      <c r="E9" s="4"/>
      <c r="F9" s="54">
        <v>21</v>
      </c>
      <c r="G9" s="55">
        <v>19</v>
      </c>
      <c r="H9" s="55">
        <v>21</v>
      </c>
      <c r="I9" s="55">
        <v>26</v>
      </c>
      <c r="J9" s="45">
        <f t="shared" si="0"/>
        <v>87</v>
      </c>
      <c r="K9" s="46">
        <f t="shared" si="1"/>
        <v>8</v>
      </c>
      <c r="L9" s="52"/>
      <c r="M9" s="54">
        <v>23</v>
      </c>
      <c r="N9" s="45">
        <v>24</v>
      </c>
      <c r="O9" s="55">
        <v>22</v>
      </c>
      <c r="P9" s="55">
        <v>23</v>
      </c>
      <c r="Q9" s="45">
        <f t="shared" si="2"/>
        <v>92</v>
      </c>
      <c r="R9" s="46">
        <f t="shared" si="3"/>
        <v>11</v>
      </c>
      <c r="S9" s="52"/>
      <c r="T9" s="54"/>
      <c r="U9" s="45"/>
      <c r="V9" s="55"/>
      <c r="W9" s="55"/>
      <c r="X9" s="45"/>
      <c r="Y9" s="46"/>
      <c r="AA9" s="84">
        <v>19</v>
      </c>
    </row>
    <row r="10" spans="1:27" ht="12.75">
      <c r="A10" s="16">
        <v>3</v>
      </c>
      <c r="B10" s="12" t="s">
        <v>18</v>
      </c>
      <c r="C10" s="68" t="s">
        <v>15</v>
      </c>
      <c r="D10" s="17">
        <v>28030</v>
      </c>
      <c r="E10" s="4"/>
      <c r="F10" s="54">
        <v>28</v>
      </c>
      <c r="G10" s="55">
        <v>23</v>
      </c>
      <c r="H10" s="55">
        <v>21</v>
      </c>
      <c r="I10" s="55">
        <v>22</v>
      </c>
      <c r="J10" s="45">
        <f t="shared" si="0"/>
        <v>94</v>
      </c>
      <c r="K10" s="46">
        <f t="shared" si="1"/>
        <v>15</v>
      </c>
      <c r="L10" s="52"/>
      <c r="M10" s="54">
        <v>23</v>
      </c>
      <c r="N10" s="45">
        <v>24</v>
      </c>
      <c r="O10" s="55">
        <v>20</v>
      </c>
      <c r="P10" s="55">
        <v>23</v>
      </c>
      <c r="Q10" s="45">
        <f t="shared" si="2"/>
        <v>90</v>
      </c>
      <c r="R10" s="46">
        <f t="shared" si="3"/>
        <v>9</v>
      </c>
      <c r="S10" s="52"/>
      <c r="T10" s="54"/>
      <c r="U10" s="45"/>
      <c r="V10" s="55"/>
      <c r="W10" s="55"/>
      <c r="X10" s="45"/>
      <c r="Y10" s="46"/>
      <c r="AA10" s="84">
        <v>24</v>
      </c>
    </row>
    <row r="11" spans="1:27" ht="12.75">
      <c r="A11" s="16">
        <v>4</v>
      </c>
      <c r="B11" s="12" t="s">
        <v>57</v>
      </c>
      <c r="C11" s="68" t="s">
        <v>58</v>
      </c>
      <c r="D11" s="17">
        <v>30626</v>
      </c>
      <c r="E11" s="4"/>
      <c r="F11" s="54">
        <v>24</v>
      </c>
      <c r="G11" s="55">
        <v>22</v>
      </c>
      <c r="H11" s="55">
        <v>25</v>
      </c>
      <c r="I11" s="55">
        <v>24</v>
      </c>
      <c r="J11" s="45">
        <f t="shared" si="0"/>
        <v>95</v>
      </c>
      <c r="K11" s="46">
        <f t="shared" si="1"/>
        <v>16</v>
      </c>
      <c r="L11" s="52"/>
      <c r="M11" s="54">
        <v>27</v>
      </c>
      <c r="N11" s="55">
        <v>19</v>
      </c>
      <c r="O11" s="55">
        <v>26</v>
      </c>
      <c r="P11" s="55">
        <v>19</v>
      </c>
      <c r="Q11" s="45">
        <f t="shared" si="2"/>
        <v>91</v>
      </c>
      <c r="R11" s="46">
        <f t="shared" si="3"/>
        <v>10</v>
      </c>
      <c r="S11" s="52"/>
      <c r="T11" s="54"/>
      <c r="U11" s="55"/>
      <c r="V11" s="55"/>
      <c r="W11" s="55"/>
      <c r="X11" s="45"/>
      <c r="Y11" s="46"/>
      <c r="AA11" s="84">
        <v>26</v>
      </c>
    </row>
    <row r="12" spans="1:27" ht="12.75">
      <c r="A12" s="16">
        <v>5</v>
      </c>
      <c r="B12" s="12" t="s">
        <v>24</v>
      </c>
      <c r="C12" s="68" t="s">
        <v>15</v>
      </c>
      <c r="D12" s="17">
        <v>43756</v>
      </c>
      <c r="E12" s="4"/>
      <c r="F12" s="54">
        <v>22</v>
      </c>
      <c r="G12" s="55">
        <v>22</v>
      </c>
      <c r="H12" s="55">
        <v>27</v>
      </c>
      <c r="I12" s="55">
        <v>21</v>
      </c>
      <c r="J12" s="45">
        <f t="shared" si="0"/>
        <v>92</v>
      </c>
      <c r="K12" s="46">
        <f t="shared" si="1"/>
        <v>13</v>
      </c>
      <c r="L12" s="52"/>
      <c r="M12" s="54">
        <v>27</v>
      </c>
      <c r="N12" s="45">
        <v>23</v>
      </c>
      <c r="O12" s="55">
        <v>23</v>
      </c>
      <c r="P12" s="55">
        <v>25</v>
      </c>
      <c r="Q12" s="45">
        <f t="shared" si="2"/>
        <v>98</v>
      </c>
      <c r="R12" s="46">
        <f t="shared" si="3"/>
        <v>17</v>
      </c>
      <c r="S12" s="52"/>
      <c r="T12" s="54"/>
      <c r="U12" s="45"/>
      <c r="V12" s="55"/>
      <c r="W12" s="55"/>
      <c r="X12" s="45"/>
      <c r="Y12" s="46"/>
      <c r="AA12" s="84">
        <v>30</v>
      </c>
    </row>
    <row r="13" spans="1:27" ht="12.75">
      <c r="A13" s="16">
        <v>6</v>
      </c>
      <c r="B13" s="12" t="s">
        <v>59</v>
      </c>
      <c r="C13" s="68" t="s">
        <v>15</v>
      </c>
      <c r="D13" s="17">
        <v>30185</v>
      </c>
      <c r="E13" s="4"/>
      <c r="F13" s="59">
        <v>31</v>
      </c>
      <c r="G13" s="94">
        <v>23</v>
      </c>
      <c r="H13" s="94">
        <v>28</v>
      </c>
      <c r="I13" s="94">
        <v>25</v>
      </c>
      <c r="J13" s="45">
        <f t="shared" si="0"/>
        <v>107</v>
      </c>
      <c r="K13" s="46">
        <f t="shared" si="1"/>
        <v>28</v>
      </c>
      <c r="L13" s="52"/>
      <c r="M13" s="54">
        <v>25</v>
      </c>
      <c r="N13" s="55">
        <v>26</v>
      </c>
      <c r="O13" s="55">
        <v>27</v>
      </c>
      <c r="P13" s="55">
        <v>27</v>
      </c>
      <c r="Q13" s="45">
        <f t="shared" si="2"/>
        <v>105</v>
      </c>
      <c r="R13" s="46">
        <f t="shared" si="3"/>
        <v>24</v>
      </c>
      <c r="S13" s="52"/>
      <c r="T13" s="54"/>
      <c r="U13" s="55"/>
      <c r="V13" s="55"/>
      <c r="W13" s="55"/>
      <c r="X13" s="45"/>
      <c r="Y13" s="46"/>
      <c r="AA13" s="84">
        <v>52</v>
      </c>
    </row>
    <row r="14" spans="1:27" ht="12.75">
      <c r="A14" s="16">
        <v>7</v>
      </c>
      <c r="B14" s="12" t="s">
        <v>60</v>
      </c>
      <c r="C14" s="68" t="s">
        <v>58</v>
      </c>
      <c r="D14" s="17">
        <v>42777</v>
      </c>
      <c r="E14" s="4"/>
      <c r="F14" s="59">
        <v>34</v>
      </c>
      <c r="G14" s="55">
        <v>27</v>
      </c>
      <c r="H14" s="55">
        <v>27</v>
      </c>
      <c r="I14" s="55">
        <v>27</v>
      </c>
      <c r="J14" s="45">
        <f t="shared" si="0"/>
        <v>115</v>
      </c>
      <c r="K14" s="46">
        <f t="shared" si="1"/>
        <v>36</v>
      </c>
      <c r="L14" s="52"/>
      <c r="M14" s="59">
        <v>31</v>
      </c>
      <c r="N14" s="45">
        <v>33</v>
      </c>
      <c r="O14" s="55">
        <v>27</v>
      </c>
      <c r="P14" s="45">
        <v>35</v>
      </c>
      <c r="Q14" s="45">
        <f t="shared" si="2"/>
        <v>126</v>
      </c>
      <c r="R14" s="46">
        <f t="shared" si="3"/>
        <v>45</v>
      </c>
      <c r="S14" s="52"/>
      <c r="T14" s="54"/>
      <c r="U14" s="55"/>
      <c r="V14" s="55"/>
      <c r="W14" s="55"/>
      <c r="X14" s="45"/>
      <c r="Y14" s="46"/>
      <c r="AA14" s="84">
        <v>81</v>
      </c>
    </row>
    <row r="15" spans="1:27" ht="13.5" thickBot="1">
      <c r="A15" s="127">
        <v>8</v>
      </c>
      <c r="B15" s="128" t="s">
        <v>50</v>
      </c>
      <c r="C15" s="110" t="s">
        <v>15</v>
      </c>
      <c r="D15" s="18">
        <v>45426</v>
      </c>
      <c r="E15" s="4"/>
      <c r="F15" s="92">
        <v>22</v>
      </c>
      <c r="G15" s="91">
        <v>25</v>
      </c>
      <c r="H15" s="91">
        <v>23</v>
      </c>
      <c r="I15" s="91">
        <v>22</v>
      </c>
      <c r="J15" s="50">
        <f t="shared" si="0"/>
        <v>92</v>
      </c>
      <c r="K15" s="51">
        <f t="shared" si="1"/>
        <v>13</v>
      </c>
      <c r="L15" s="52"/>
      <c r="M15" s="49">
        <v>126</v>
      </c>
      <c r="N15" s="50">
        <v>126</v>
      </c>
      <c r="O15" s="50">
        <v>126</v>
      </c>
      <c r="P15" s="50">
        <v>126</v>
      </c>
      <c r="Q15" s="50">
        <f t="shared" si="2"/>
        <v>504</v>
      </c>
      <c r="R15" s="51">
        <f t="shared" si="3"/>
        <v>423</v>
      </c>
      <c r="S15" s="52"/>
      <c r="T15" s="92"/>
      <c r="U15" s="50"/>
      <c r="V15" s="91"/>
      <c r="W15" s="91"/>
      <c r="X15" s="164"/>
      <c r="Y15" s="165"/>
      <c r="AA15" s="85">
        <v>436</v>
      </c>
    </row>
    <row r="16" spans="1:27" s="9" customFormat="1" ht="12.75">
      <c r="A16" s="10"/>
      <c r="B16" s="8"/>
      <c r="C16" s="4"/>
      <c r="D16" s="4"/>
      <c r="E16" s="4"/>
      <c r="F16" s="80"/>
      <c r="G16" s="76"/>
      <c r="H16" s="80"/>
      <c r="I16" s="80"/>
      <c r="J16" s="52"/>
      <c r="K16" s="52"/>
      <c r="L16" s="52"/>
      <c r="M16" s="52"/>
      <c r="N16" s="5"/>
      <c r="O16" s="5"/>
      <c r="P16" s="5"/>
      <c r="Q16" s="5"/>
      <c r="R16" s="5"/>
      <c r="S16" s="5"/>
      <c r="T16" s="52"/>
      <c r="U16" s="5"/>
      <c r="V16" s="5"/>
      <c r="W16" s="5"/>
      <c r="X16" s="5"/>
      <c r="Y16" s="5"/>
      <c r="AA16" s="79"/>
    </row>
    <row r="17" spans="1:27" s="9" customFormat="1" ht="13.5" thickBot="1">
      <c r="A17" s="10"/>
      <c r="B17" s="8"/>
      <c r="C17" s="4"/>
      <c r="D17" s="4"/>
      <c r="E17" s="4"/>
      <c r="F17" s="80"/>
      <c r="G17" s="76"/>
      <c r="H17" s="80"/>
      <c r="I17" s="80"/>
      <c r="J17" s="52"/>
      <c r="K17" s="52"/>
      <c r="L17" s="52"/>
      <c r="M17" s="52"/>
      <c r="N17" s="5"/>
      <c r="O17" s="5"/>
      <c r="P17" s="5"/>
      <c r="Q17" s="5"/>
      <c r="R17" s="5"/>
      <c r="S17" s="5"/>
      <c r="T17" s="52"/>
      <c r="U17" s="5"/>
      <c r="V17" s="5"/>
      <c r="W17" s="5"/>
      <c r="X17" s="5"/>
      <c r="Y17" s="5"/>
      <c r="AA17" s="79"/>
    </row>
    <row r="18" spans="1:27" ht="26.25" customHeight="1" thickBot="1">
      <c r="A18" s="24" t="s">
        <v>8</v>
      </c>
      <c r="B18" s="25" t="s">
        <v>1</v>
      </c>
      <c r="C18" s="26" t="s">
        <v>2</v>
      </c>
      <c r="D18" s="27" t="s">
        <v>7</v>
      </c>
      <c r="E18" s="2"/>
      <c r="F18" s="255" t="s">
        <v>40</v>
      </c>
      <c r="G18" s="256"/>
      <c r="H18" s="256"/>
      <c r="I18" s="256"/>
      <c r="J18" s="256"/>
      <c r="K18" s="257"/>
      <c r="L18" s="2"/>
      <c r="M18" s="255" t="s">
        <v>41</v>
      </c>
      <c r="N18" s="256"/>
      <c r="O18" s="256"/>
      <c r="P18" s="256"/>
      <c r="Q18" s="256"/>
      <c r="R18" s="257"/>
      <c r="S18" s="62"/>
      <c r="T18" s="255" t="s">
        <v>62</v>
      </c>
      <c r="U18" s="256"/>
      <c r="V18" s="256"/>
      <c r="W18" s="256"/>
      <c r="X18" s="256"/>
      <c r="Y18" s="257"/>
      <c r="AA18" s="40" t="s">
        <v>0</v>
      </c>
    </row>
    <row r="19" spans="1:27" ht="12.75" customHeight="1">
      <c r="A19" s="218" t="s">
        <v>27</v>
      </c>
      <c r="B19" s="219"/>
      <c r="C19" s="219"/>
      <c r="D19" s="220"/>
      <c r="E19" s="3"/>
      <c r="F19" s="20"/>
      <c r="G19" s="21"/>
      <c r="H19" s="21"/>
      <c r="I19" s="21"/>
      <c r="J19" s="21"/>
      <c r="K19" s="22"/>
      <c r="L19" s="3"/>
      <c r="M19" s="20"/>
      <c r="N19" s="21"/>
      <c r="O19" s="21"/>
      <c r="P19" s="21"/>
      <c r="Q19" s="21"/>
      <c r="R19" s="22"/>
      <c r="S19" s="101"/>
      <c r="T19" s="20"/>
      <c r="U19" s="21"/>
      <c r="V19" s="21"/>
      <c r="W19" s="21"/>
      <c r="X19" s="21"/>
      <c r="Y19" s="22"/>
      <c r="AA19" s="96"/>
    </row>
    <row r="20" spans="1:27" ht="13.5" customHeight="1" thickBot="1">
      <c r="A20" s="221"/>
      <c r="B20" s="222"/>
      <c r="C20" s="222"/>
      <c r="D20" s="223"/>
      <c r="E20" s="3"/>
      <c r="F20" s="224" t="s">
        <v>4</v>
      </c>
      <c r="G20" s="225"/>
      <c r="H20" s="225"/>
      <c r="I20" s="225"/>
      <c r="J20" s="3"/>
      <c r="K20" s="19"/>
      <c r="L20" s="3"/>
      <c r="M20" s="224" t="s">
        <v>4</v>
      </c>
      <c r="N20" s="225"/>
      <c r="O20" s="225"/>
      <c r="P20" s="225"/>
      <c r="Q20" s="3"/>
      <c r="R20" s="19"/>
      <c r="S20" s="3"/>
      <c r="T20" s="224" t="s">
        <v>4</v>
      </c>
      <c r="U20" s="225"/>
      <c r="V20" s="225"/>
      <c r="W20" s="225"/>
      <c r="X20" s="3"/>
      <c r="Y20" s="19"/>
      <c r="AA20" s="98"/>
    </row>
    <row r="21" spans="1:27" ht="13.5" customHeight="1" thickBot="1">
      <c r="A21" s="237"/>
      <c r="B21" s="238"/>
      <c r="C21" s="238"/>
      <c r="D21" s="239"/>
      <c r="E21" s="7"/>
      <c r="F21" s="28">
        <v>1</v>
      </c>
      <c r="G21" s="29">
        <v>2</v>
      </c>
      <c r="H21" s="29">
        <v>3</v>
      </c>
      <c r="I21" s="29">
        <v>4</v>
      </c>
      <c r="J21" s="29" t="s">
        <v>5</v>
      </c>
      <c r="K21" s="30" t="s">
        <v>6</v>
      </c>
      <c r="L21" s="7"/>
      <c r="M21" s="28">
        <v>1</v>
      </c>
      <c r="N21" s="29">
        <v>2</v>
      </c>
      <c r="O21" s="29">
        <v>3</v>
      </c>
      <c r="P21" s="29">
        <v>4</v>
      </c>
      <c r="Q21" s="29" t="s">
        <v>5</v>
      </c>
      <c r="R21" s="30" t="s">
        <v>6</v>
      </c>
      <c r="S21" s="60"/>
      <c r="T21" s="28">
        <v>1</v>
      </c>
      <c r="U21" s="29">
        <v>2</v>
      </c>
      <c r="V21" s="29">
        <v>3</v>
      </c>
      <c r="W21" s="29">
        <v>4</v>
      </c>
      <c r="X21" s="29" t="s">
        <v>5</v>
      </c>
      <c r="Y21" s="30" t="s">
        <v>6</v>
      </c>
      <c r="AA21" s="163" t="s">
        <v>3</v>
      </c>
    </row>
    <row r="22" spans="1:27" ht="12.75">
      <c r="A22" s="16">
        <v>1</v>
      </c>
      <c r="B22" s="12" t="s">
        <v>48</v>
      </c>
      <c r="C22" s="68" t="s">
        <v>25</v>
      </c>
      <c r="D22" s="17">
        <v>33650</v>
      </c>
      <c r="E22" s="11"/>
      <c r="F22" s="193">
        <v>24</v>
      </c>
      <c r="G22" s="103">
        <v>22</v>
      </c>
      <c r="H22" s="103">
        <v>24</v>
      </c>
      <c r="I22" s="103">
        <v>26</v>
      </c>
      <c r="J22" s="71">
        <f>SUM(F22:I22)</f>
        <v>96</v>
      </c>
      <c r="K22" s="72">
        <v>0</v>
      </c>
      <c r="L22" s="11"/>
      <c r="M22" s="196">
        <v>126</v>
      </c>
      <c r="N22" s="134">
        <v>126</v>
      </c>
      <c r="O22" s="134">
        <v>126</v>
      </c>
      <c r="P22" s="134">
        <v>126</v>
      </c>
      <c r="Q22" s="195">
        <v>504</v>
      </c>
      <c r="R22" s="135">
        <v>0</v>
      </c>
      <c r="S22" s="102"/>
      <c r="T22" s="194"/>
      <c r="U22" s="133"/>
      <c r="V22" s="133"/>
      <c r="W22" s="133"/>
      <c r="X22" s="195"/>
      <c r="Y22" s="135"/>
      <c r="AA22" s="84">
        <v>0</v>
      </c>
    </row>
    <row r="23" spans="1:27" ht="13.5" thickBot="1">
      <c r="A23" s="178">
        <v>2</v>
      </c>
      <c r="B23" s="179" t="s">
        <v>28</v>
      </c>
      <c r="C23" s="180" t="s">
        <v>15</v>
      </c>
      <c r="D23" s="181">
        <v>36624</v>
      </c>
      <c r="E23" s="11"/>
      <c r="F23" s="49">
        <v>30</v>
      </c>
      <c r="G23" s="189">
        <v>25</v>
      </c>
      <c r="H23" s="50">
        <v>30</v>
      </c>
      <c r="I23" s="189">
        <v>24</v>
      </c>
      <c r="J23" s="50">
        <f>SUM(F23:I23)</f>
        <v>109</v>
      </c>
      <c r="K23" s="51">
        <v>13</v>
      </c>
      <c r="L23" s="11"/>
      <c r="M23" s="49">
        <v>126</v>
      </c>
      <c r="N23" s="50">
        <v>126</v>
      </c>
      <c r="O23" s="50">
        <v>126</v>
      </c>
      <c r="P23" s="50">
        <v>126</v>
      </c>
      <c r="Q23" s="73">
        <v>504</v>
      </c>
      <c r="R23" s="51">
        <v>0</v>
      </c>
      <c r="S23" s="102"/>
      <c r="T23" s="49"/>
      <c r="U23" s="91"/>
      <c r="V23" s="91"/>
      <c r="W23" s="50"/>
      <c r="X23" s="73"/>
      <c r="Y23" s="51"/>
      <c r="AA23" s="85">
        <v>13</v>
      </c>
    </row>
    <row r="25" ht="13.5" thickBot="1"/>
    <row r="26" spans="6:25" ht="12.75">
      <c r="F26" s="33" t="s">
        <v>9</v>
      </c>
      <c r="G26" s="34"/>
      <c r="H26" s="34"/>
      <c r="I26" s="34"/>
      <c r="J26" s="34"/>
      <c r="K26" s="35"/>
      <c r="M26" s="33" t="s">
        <v>9</v>
      </c>
      <c r="N26" s="34"/>
      <c r="O26" s="34"/>
      <c r="P26" s="34"/>
      <c r="Q26" s="34"/>
      <c r="R26" s="35"/>
      <c r="S26" s="6"/>
      <c r="T26" s="33" t="s">
        <v>9</v>
      </c>
      <c r="U26" s="34"/>
      <c r="V26" s="34"/>
      <c r="W26" s="34"/>
      <c r="X26" s="34"/>
      <c r="Y26" s="35"/>
    </row>
    <row r="27" spans="6:25" ht="13.5" thickBot="1">
      <c r="F27" s="36"/>
      <c r="G27" s="9"/>
      <c r="H27" s="9"/>
      <c r="I27" s="9"/>
      <c r="J27" s="9"/>
      <c r="K27" s="37"/>
      <c r="M27" s="36"/>
      <c r="N27" s="9"/>
      <c r="O27" s="9"/>
      <c r="P27" s="9"/>
      <c r="Q27" s="9"/>
      <c r="R27" s="37"/>
      <c r="S27" s="9"/>
      <c r="T27" s="36"/>
      <c r="U27" s="9"/>
      <c r="V27" s="9"/>
      <c r="W27" s="9"/>
      <c r="X27" s="9"/>
      <c r="Y27" s="37"/>
    </row>
    <row r="28" spans="6:25" ht="12.75">
      <c r="F28" s="75" t="s">
        <v>11</v>
      </c>
      <c r="G28" s="229" t="s">
        <v>47</v>
      </c>
      <c r="H28" s="229"/>
      <c r="I28" s="229"/>
      <c r="J28" s="229"/>
      <c r="K28" s="230"/>
      <c r="M28" s="38" t="s">
        <v>11</v>
      </c>
      <c r="N28" s="229" t="s">
        <v>21</v>
      </c>
      <c r="O28" s="229"/>
      <c r="P28" s="229"/>
      <c r="Q28" s="229"/>
      <c r="R28" s="230"/>
      <c r="S28" s="100"/>
      <c r="T28" s="38" t="s">
        <v>11</v>
      </c>
      <c r="U28" s="229"/>
      <c r="V28" s="229"/>
      <c r="W28" s="229"/>
      <c r="X28" s="229"/>
      <c r="Y28" s="230"/>
    </row>
    <row r="29" spans="6:25" ht="12.75">
      <c r="F29" s="81" t="s">
        <v>12</v>
      </c>
      <c r="G29" s="240" t="s">
        <v>28</v>
      </c>
      <c r="H29" s="240"/>
      <c r="I29" s="240"/>
      <c r="J29" s="240"/>
      <c r="K29" s="241"/>
      <c r="M29" s="39" t="s">
        <v>12</v>
      </c>
      <c r="N29" s="240" t="s">
        <v>54</v>
      </c>
      <c r="O29" s="240"/>
      <c r="P29" s="240"/>
      <c r="Q29" s="240"/>
      <c r="R29" s="241"/>
      <c r="S29" s="100"/>
      <c r="T29" s="39" t="s">
        <v>12</v>
      </c>
      <c r="U29" s="240"/>
      <c r="V29" s="240"/>
      <c r="W29" s="240"/>
      <c r="X29" s="240"/>
      <c r="Y29" s="241"/>
    </row>
    <row r="30" spans="6:25" ht="13.5" thickBot="1">
      <c r="F30" s="23" t="s">
        <v>12</v>
      </c>
      <c r="G30" s="242" t="s">
        <v>54</v>
      </c>
      <c r="H30" s="242"/>
      <c r="I30" s="242"/>
      <c r="J30" s="242"/>
      <c r="K30" s="243"/>
      <c r="M30" s="31" t="s">
        <v>12</v>
      </c>
      <c r="N30" s="242" t="s">
        <v>59</v>
      </c>
      <c r="O30" s="242"/>
      <c r="P30" s="242"/>
      <c r="Q30" s="242"/>
      <c r="R30" s="243"/>
      <c r="S30" s="100"/>
      <c r="T30" s="31" t="s">
        <v>12</v>
      </c>
      <c r="U30" s="242"/>
      <c r="V30" s="242"/>
      <c r="W30" s="242"/>
      <c r="X30" s="242"/>
      <c r="Y30" s="243"/>
    </row>
    <row r="32" spans="1:20" ht="12.75">
      <c r="A32" s="107"/>
      <c r="B32" s="11"/>
      <c r="H32" s="11"/>
      <c r="I32" s="11"/>
      <c r="J32" s="11"/>
      <c r="K32" s="11"/>
      <c r="L32" s="11"/>
      <c r="M32" s="11"/>
      <c r="T32" s="11"/>
    </row>
    <row r="33" spans="8:20" ht="12.75">
      <c r="H33" s="11"/>
      <c r="I33" s="11"/>
      <c r="J33" s="11"/>
      <c r="K33" s="11"/>
      <c r="L33" s="11"/>
      <c r="M33" s="11"/>
      <c r="T33" s="11"/>
    </row>
    <row r="34" spans="1:20" ht="12.75">
      <c r="A34" s="106"/>
      <c r="H34" s="11"/>
      <c r="I34" s="11"/>
      <c r="J34" s="11"/>
      <c r="K34" s="11"/>
      <c r="L34" s="11"/>
      <c r="M34" s="11"/>
      <c r="T34" s="11"/>
    </row>
  </sheetData>
  <sheetProtection/>
  <mergeCells count="24">
    <mergeCell ref="U30:Y30"/>
    <mergeCell ref="A1:AA2"/>
    <mergeCell ref="T18:Y18"/>
    <mergeCell ref="T20:W20"/>
    <mergeCell ref="U28:Y28"/>
    <mergeCell ref="U29:Y29"/>
    <mergeCell ref="F18:K18"/>
    <mergeCell ref="M18:R18"/>
    <mergeCell ref="A19:D21"/>
    <mergeCell ref="F20:I20"/>
    <mergeCell ref="M20:P20"/>
    <mergeCell ref="N30:R30"/>
    <mergeCell ref="N28:R28"/>
    <mergeCell ref="G29:K29"/>
    <mergeCell ref="N29:R29"/>
    <mergeCell ref="G28:K28"/>
    <mergeCell ref="G30:K30"/>
    <mergeCell ref="T4:Y4"/>
    <mergeCell ref="T6:W6"/>
    <mergeCell ref="F4:K4"/>
    <mergeCell ref="M4:R4"/>
    <mergeCell ref="A5:D7"/>
    <mergeCell ref="F6:I6"/>
    <mergeCell ref="M6:P6"/>
  </mergeCells>
  <conditionalFormatting sqref="M8:P15 F8:I15 T8:W15 M22:P23 T22:W23 F22:I23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15" right="0.14" top="0.21" bottom="0.36" header="0.4921259845" footer="0.3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Cyperphantom</dc:creator>
  <cp:keywords/>
  <dc:description/>
  <cp:lastModifiedBy>allesroger</cp:lastModifiedBy>
  <cp:lastPrinted>2014-04-30T09:04:18Z</cp:lastPrinted>
  <dcterms:created xsi:type="dcterms:W3CDTF">2006-03-28T14:42:30Z</dcterms:created>
  <dcterms:modified xsi:type="dcterms:W3CDTF">2015-05-03T17:30:54Z</dcterms:modified>
  <cp:category/>
  <cp:version/>
  <cp:contentType/>
  <cp:contentStatus/>
</cp:coreProperties>
</file>