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0" yWindow="0" windowWidth="15195" windowHeight="7035" tabRatio="909" activeTab="1"/>
  </bookViews>
  <sheets>
    <sheet name="Landesliga 2007" sheetId="1" r:id="rId1"/>
    <sheet name="Einzelergb." sheetId="2" r:id="rId2"/>
    <sheet name="Gesamt-Einzel" sheetId="3" r:id="rId3"/>
    <sheet name="Bahnenstatistik" sheetId="4" r:id="rId4"/>
    <sheet name="Ereignisse" sheetId="5" r:id="rId5"/>
    <sheet name="Temporär" sheetId="6" r:id="rId6"/>
    <sheet name="Mannschaften" sheetId="7" r:id="rId7"/>
    <sheet name="2,MGC Worms" sheetId="8" r:id="rId8"/>
    <sheet name="BGC Rodalben" sheetId="9" r:id="rId9"/>
    <sheet name="MGC Traben Trarbach 2" sheetId="10" r:id="rId10"/>
    <sheet name="MGC Traben Trarbach" sheetId="11" r:id="rId11"/>
    <sheet name="Hachenburg" sheetId="12" r:id="rId12"/>
    <sheet name="Niederzissen" sheetId="13" r:id="rId13"/>
    <sheet name="Spielgemeinschaft Kaste Niederz" sheetId="14" r:id="rId14"/>
  </sheets>
  <definedNames>
    <definedName name="_xlnm.Print_Area" localSheetId="1">'Einzelergb.'!$A$1:$J$42</definedName>
    <definedName name="_xlnm.Print_Area" localSheetId="5">'Temporär'!$A$1:$J$70</definedName>
  </definedNames>
  <calcPr fullCalcOnLoad="1"/>
</workbook>
</file>

<file path=xl/comments7.xml><?xml version="1.0" encoding="utf-8"?>
<comments xmlns="http://schemas.openxmlformats.org/spreadsheetml/2006/main">
  <authors>
    <author>Karl-Heinz</author>
  </authors>
  <commentList>
    <comment ref="I1" authorId="0">
      <text>
        <r>
          <rPr>
            <sz val="8"/>
            <rFont val="Tahoma"/>
            <family val="0"/>
          </rPr>
          <t xml:space="preserve">
Wenn nur sechs Teilnehmer
Statt MAX   MIN eintragen
ignoriert 7 ten Spieler</t>
        </r>
      </text>
    </comment>
  </commentList>
</comments>
</file>

<file path=xl/sharedStrings.xml><?xml version="1.0" encoding="utf-8"?>
<sst xmlns="http://schemas.openxmlformats.org/spreadsheetml/2006/main" count="537" uniqueCount="225">
  <si>
    <r>
      <t>T</t>
    </r>
    <r>
      <rPr>
        <b/>
        <i/>
        <sz val="24"/>
        <rFont val="Monotype Corsiva"/>
        <family val="4"/>
      </rPr>
      <t>agesergebnis</t>
    </r>
  </si>
  <si>
    <t>Pl.</t>
  </si>
  <si>
    <t>Vereine</t>
  </si>
  <si>
    <t>Schläge</t>
  </si>
  <si>
    <t>Schnitt</t>
  </si>
  <si>
    <t>Pk.</t>
  </si>
  <si>
    <t>Teilnehmende Vereine</t>
  </si>
  <si>
    <t>Schiedsgericht</t>
  </si>
  <si>
    <t xml:space="preserve"> </t>
  </si>
  <si>
    <t>OSR:</t>
  </si>
  <si>
    <t>SR:</t>
  </si>
  <si>
    <t>TL:</t>
  </si>
  <si>
    <t>1.Spieltag</t>
  </si>
  <si>
    <t>Ges.</t>
  </si>
  <si>
    <t>Ges. Punkt</t>
  </si>
  <si>
    <t>2.Spieltag</t>
  </si>
  <si>
    <t>3.Spieltag</t>
  </si>
  <si>
    <t>4.Spieltag</t>
  </si>
  <si>
    <t>5.Spieltag</t>
  </si>
  <si>
    <t>6.Spieltag</t>
  </si>
  <si>
    <t>Name</t>
  </si>
  <si>
    <t>Ver.</t>
  </si>
  <si>
    <t>R 1</t>
  </si>
  <si>
    <t>R 2</t>
  </si>
  <si>
    <t>R 3</t>
  </si>
  <si>
    <t>R 4</t>
  </si>
  <si>
    <t>Schn.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</si>
  <si>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</si>
  <si>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</si>
  <si>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</si>
  <si>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</si>
  <si>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</si>
  <si>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</si>
  <si>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</si>
  <si>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</si>
  <si>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</si>
  <si>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</si>
  <si>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</si>
  <si>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</si>
  <si>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</si>
  <si>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</si>
  <si>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</si>
  <si>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</si>
  <si>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</si>
  <si>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</si>
  <si>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</si>
  <si>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</si>
  <si>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</si>
  <si>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</si>
  <si>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</si>
  <si>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</si>
  <si>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</si>
  <si>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</si>
  <si>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</si>
  <si>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</si>
  <si>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</si>
  <si>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</si>
  <si>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</si>
  <si>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</si>
  <si>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</si>
  <si>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</si>
  <si>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</si>
  <si>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</si>
  <si>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</si>
  <si>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</si>
  <si>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</si>
  <si>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</si>
  <si>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1.Rd</t>
  </si>
  <si>
    <t>2.Rd</t>
  </si>
  <si>
    <t>3.Rd</t>
  </si>
  <si>
    <t>4.Rd</t>
  </si>
  <si>
    <t>Gesamt</t>
  </si>
  <si>
    <t>Punkte</t>
  </si>
  <si>
    <t>Ersatz</t>
  </si>
  <si>
    <t>MGC Traben-Trarbach</t>
  </si>
  <si>
    <t>ohne Wertung</t>
  </si>
  <si>
    <t>Spieler 1</t>
  </si>
  <si>
    <t>Spieler 2</t>
  </si>
  <si>
    <t>Spieler 3</t>
  </si>
  <si>
    <t>Spieler 4</t>
  </si>
  <si>
    <t>Spieler 5</t>
  </si>
  <si>
    <t xml:space="preserve">E </t>
  </si>
  <si>
    <t xml:space="preserve">A </t>
  </si>
  <si>
    <t>oW</t>
  </si>
  <si>
    <t>LL:</t>
  </si>
  <si>
    <t>Einzelwertung alle Spieltage</t>
  </si>
  <si>
    <t>Pieper, Oliver</t>
  </si>
  <si>
    <t>Pieper, Uli</t>
  </si>
  <si>
    <t>von der Pütten, Stephan</t>
  </si>
  <si>
    <t>Laux, Alexander</t>
  </si>
  <si>
    <t>Mitscher, Udo</t>
  </si>
  <si>
    <t>Laux, Marcel</t>
  </si>
  <si>
    <t>Besondere Vorkommnisse:</t>
  </si>
  <si>
    <t>Boltze Uwe</t>
  </si>
  <si>
    <t>Wor</t>
  </si>
  <si>
    <t>Kast</t>
  </si>
  <si>
    <t>Tra</t>
  </si>
  <si>
    <t>Hach</t>
  </si>
  <si>
    <t>Rod</t>
  </si>
  <si>
    <t>Neu W</t>
  </si>
  <si>
    <t>Worm</t>
  </si>
  <si>
    <t>Worms</t>
  </si>
  <si>
    <t>Schreiber Heike</t>
  </si>
  <si>
    <t>2.MGC Worms</t>
  </si>
  <si>
    <t>Wihler Horst jun.</t>
  </si>
  <si>
    <t>Rein Hans-Rudolf</t>
  </si>
  <si>
    <t>Schierding Charlotte</t>
  </si>
  <si>
    <t>Hartenbach Paul</t>
  </si>
  <si>
    <t>Eberle Günther</t>
  </si>
  <si>
    <t>Schreiber Winfried</t>
  </si>
  <si>
    <t>BGC Rodalben</t>
  </si>
  <si>
    <t>Rein Hans</t>
  </si>
  <si>
    <t>Rodalben</t>
  </si>
  <si>
    <t>Rein Christa</t>
  </si>
  <si>
    <t>Traben Tr.2</t>
  </si>
  <si>
    <t>Nikolaus Sandra</t>
  </si>
  <si>
    <t>Boltze Vanessa</t>
  </si>
  <si>
    <t>Boltze Kornelia</t>
  </si>
  <si>
    <t>Müller Benjamin</t>
  </si>
  <si>
    <t>Pieper Sabrina</t>
  </si>
  <si>
    <t>Deneke Wenzel</t>
  </si>
  <si>
    <t>Traben-Trar.2</t>
  </si>
  <si>
    <t>Traben Tr.1</t>
  </si>
  <si>
    <t>Hachenburg</t>
  </si>
  <si>
    <t>Traben-Trar.1</t>
  </si>
  <si>
    <t>Hoffmann Jörg</t>
  </si>
  <si>
    <t>Behrendt Erich</t>
  </si>
  <si>
    <t>Klein Kerstin</t>
  </si>
  <si>
    <t>Kohlhaas Heini</t>
  </si>
  <si>
    <t>Niederzissen</t>
  </si>
  <si>
    <t>Moosmann M.</t>
  </si>
  <si>
    <t>Lange Oliver</t>
  </si>
  <si>
    <t>Manhillen Gert</t>
  </si>
  <si>
    <t>Ritzdorf Heike</t>
  </si>
  <si>
    <t>Rankel Edi</t>
  </si>
  <si>
    <t>Moosmann Mathias</t>
  </si>
  <si>
    <t>Landesliga 2007 4er Mannschaften</t>
  </si>
  <si>
    <t>Niederz.- Kaste.</t>
  </si>
  <si>
    <t>Schmitt H.</t>
  </si>
  <si>
    <t>Nieder/Kaste.</t>
  </si>
  <si>
    <t>MGC Traben-Trarbach2</t>
  </si>
  <si>
    <t>1.MGC Niederzissen</t>
  </si>
  <si>
    <t>SG Niederz/Kastellaun</t>
  </si>
  <si>
    <t>MGSC Hachenburg</t>
  </si>
  <si>
    <t>Moosmann Josie</t>
  </si>
  <si>
    <t>Moosmann Katharina</t>
  </si>
  <si>
    <t>Piccolo Daniel</t>
  </si>
  <si>
    <t>BGC Kastellaun</t>
  </si>
  <si>
    <t>Emmel Pascal</t>
  </si>
  <si>
    <t>Schmitt Harald</t>
  </si>
  <si>
    <t>12:00</t>
  </si>
  <si>
    <t>10:02</t>
  </si>
  <si>
    <t>08:04</t>
  </si>
  <si>
    <t>06:06</t>
  </si>
  <si>
    <t>04:08</t>
  </si>
  <si>
    <t>02:10</t>
  </si>
  <si>
    <t>00:12</t>
  </si>
  <si>
    <t>Wihler Horst j</t>
  </si>
  <si>
    <t>Schierding Ca.</t>
  </si>
  <si>
    <t>MGC Traben-Trarbach1</t>
  </si>
  <si>
    <t>Emmel Sebald</t>
  </si>
  <si>
    <t>01:11</t>
  </si>
  <si>
    <t>Heydenreich Rudi</t>
  </si>
  <si>
    <t>Adenau J.</t>
  </si>
  <si>
    <t>Einzelwertung Spieltag Hachenburg</t>
  </si>
  <si>
    <t>Laux Alexander</t>
  </si>
  <si>
    <t>von der Pütten Stephan</t>
  </si>
  <si>
    <t>Eiden Janek</t>
  </si>
  <si>
    <t>Laux Marcel</t>
  </si>
  <si>
    <t>Pieper Ulrich</t>
  </si>
  <si>
    <t>Müller Christel</t>
  </si>
  <si>
    <t>Krauß Michael</t>
  </si>
  <si>
    <t>Adenau Jürgen</t>
  </si>
  <si>
    <t>09:03</t>
  </si>
  <si>
    <t>41.</t>
  </si>
  <si>
    <t>Manhillen Gerd</t>
  </si>
  <si>
    <t>Moosman Josie</t>
  </si>
  <si>
    <t>Moosmann Ka.</t>
  </si>
  <si>
    <t>Ritzdorf Volker</t>
  </si>
  <si>
    <t>448</t>
  </si>
  <si>
    <t>457</t>
  </si>
  <si>
    <t>429</t>
  </si>
  <si>
    <t>430</t>
  </si>
  <si>
    <t>519</t>
  </si>
  <si>
    <t>434</t>
  </si>
  <si>
    <t>493</t>
  </si>
  <si>
    <t>Kegel</t>
  </si>
  <si>
    <t>Brücke</t>
  </si>
  <si>
    <t>Salto</t>
  </si>
  <si>
    <t>Gradschlag</t>
  </si>
  <si>
    <t>V</t>
  </si>
  <si>
    <t>Netz</t>
  </si>
  <si>
    <t>Mittelhügel</t>
  </si>
  <si>
    <t>Vulkan</t>
  </si>
  <si>
    <t>Blitz</t>
  </si>
  <si>
    <t>Sandsch.</t>
  </si>
  <si>
    <t>Niere</t>
  </si>
  <si>
    <t>Schleife</t>
  </si>
  <si>
    <t>Laby</t>
  </si>
  <si>
    <t>Neuwied Heimspiel Niederzissen</t>
  </si>
  <si>
    <t>Doppelw.</t>
  </si>
  <si>
    <t>Stäbchen</t>
  </si>
  <si>
    <t>Töter</t>
  </si>
  <si>
    <t>Rohr</t>
  </si>
  <si>
    <t>Winkel</t>
  </si>
  <si>
    <t>42.</t>
  </si>
  <si>
    <t>Graf Roger</t>
  </si>
  <si>
    <t>Labarbe Walter</t>
  </si>
  <si>
    <t>Picolo Daniel</t>
  </si>
  <si>
    <t>Manhillen Gerd Nie.</t>
  </si>
  <si>
    <t>Emmel Pascal Kas.</t>
  </si>
  <si>
    <t>Wiehler Horst j. Wor.</t>
  </si>
  <si>
    <t>6. Spieltag in Neuwied (Niederzissen) am 29. Junli 2007</t>
  </si>
  <si>
    <t>Rötter Thomas</t>
  </si>
  <si>
    <t>15:57</t>
  </si>
  <si>
    <t>21:51</t>
  </si>
  <si>
    <t>24:48</t>
  </si>
  <si>
    <t>38:34</t>
  </si>
  <si>
    <t>39:33</t>
  </si>
  <si>
    <t>55:17</t>
  </si>
  <si>
    <t>60:12</t>
  </si>
  <si>
    <t>Wegen Regen wurde das Turnier für 30 Minuten Unterbrochen.</t>
  </si>
  <si>
    <t>43.</t>
  </si>
  <si>
    <t>44.</t>
  </si>
  <si>
    <t>45.</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</si>
</sst>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36">
    <font>
      <sz val="10"/>
      <name val="Arial"/>
      <family val="0"/>
    </font>
    <font>
      <b/>
      <i/>
      <sz val="36"/>
      <name val="Monotype Corsiva"/>
      <family val="4"/>
    </font>
    <font>
      <sz val="36"/>
      <name val="Arial"/>
      <family val="0"/>
    </font>
    <font>
      <b/>
      <sz val="20"/>
      <name val="CG Times"/>
      <family val="1"/>
    </font>
    <font>
      <b/>
      <sz val="16"/>
      <name val="Arial"/>
      <family val="2"/>
    </font>
    <font>
      <b/>
      <i/>
      <sz val="26"/>
      <name val="Monotype Corsiva"/>
      <family val="4"/>
    </font>
    <font>
      <b/>
      <i/>
      <sz val="24"/>
      <name val="Monotype Corsiva"/>
      <family val="4"/>
    </font>
    <font>
      <b/>
      <sz val="12"/>
      <name val="Arial"/>
      <family val="2"/>
    </font>
    <font>
      <b/>
      <sz val="22"/>
      <name val="Arial"/>
      <family val="2"/>
    </font>
    <font>
      <b/>
      <sz val="18"/>
      <name val="Arial"/>
      <family val="2"/>
    </font>
    <font>
      <b/>
      <i/>
      <sz val="22"/>
      <name val="Monotype Corsiva"/>
      <family val="4"/>
    </font>
    <font>
      <b/>
      <sz val="20"/>
      <name val="Arial"/>
      <family val="2"/>
    </font>
    <font>
      <b/>
      <sz val="18"/>
      <name val="Bookman Old Style"/>
      <family val="1"/>
    </font>
    <font>
      <sz val="20"/>
      <name val="Arial"/>
      <family val="2"/>
    </font>
    <font>
      <b/>
      <sz val="20"/>
      <name val="Book Antiqua"/>
      <family val="1"/>
    </font>
    <font>
      <b/>
      <sz val="20"/>
      <color indexed="10"/>
      <name val="Arial"/>
      <family val="2"/>
    </font>
    <font>
      <b/>
      <sz val="14"/>
      <name val="Arial"/>
      <family val="2"/>
    </font>
    <font>
      <b/>
      <i/>
      <sz val="11"/>
      <name val="Arial"/>
      <family val="2"/>
    </font>
    <font>
      <b/>
      <sz val="10"/>
      <name val="Arial"/>
      <family val="2"/>
    </font>
    <font>
      <sz val="8"/>
      <name val="Tahoma"/>
      <family val="0"/>
    </font>
    <font>
      <sz val="18"/>
      <name val="Arial"/>
      <family val="2"/>
    </font>
    <font>
      <b/>
      <u val="single"/>
      <sz val="12"/>
      <name val="Arial"/>
      <family val="2"/>
    </font>
    <font>
      <b/>
      <sz val="36"/>
      <name val="Arial"/>
      <family val="2"/>
    </font>
    <font>
      <b/>
      <sz val="28"/>
      <name val="Arial"/>
      <family val="2"/>
    </font>
    <font>
      <b/>
      <sz val="14"/>
      <color indexed="56"/>
      <name val="Arial"/>
      <family val="2"/>
    </font>
    <font>
      <sz val="14"/>
      <name val="Arial"/>
      <family val="2"/>
    </font>
    <font>
      <b/>
      <sz val="11"/>
      <name val="Arial"/>
      <family val="2"/>
    </font>
    <font>
      <sz val="11"/>
      <name val="Arial"/>
      <family val="2"/>
    </font>
    <font>
      <sz val="12"/>
      <name val="Arial"/>
      <family val="0"/>
    </font>
    <font>
      <b/>
      <sz val="10"/>
      <color indexed="10"/>
      <name val="Arial"/>
      <family val="2"/>
    </font>
    <font>
      <u val="single"/>
      <sz val="10"/>
      <color indexed="12"/>
      <name val="Arial"/>
      <family val="0"/>
    </font>
    <font>
      <u val="single"/>
      <sz val="10"/>
      <color indexed="36"/>
      <name val="Arial"/>
      <family val="0"/>
    </font>
    <font>
      <u val="single"/>
      <sz val="12"/>
      <color indexed="12"/>
      <name val="Arial"/>
      <family val="0"/>
    </font>
    <font>
      <sz val="10"/>
      <color indexed="8"/>
      <name val="Arial"/>
      <family val="2"/>
    </font>
    <font>
      <sz val="10"/>
      <color indexed="9"/>
      <name val="Arial"/>
      <family val="2"/>
    </font>
    <font>
      <b/>
      <sz val="8"/>
      <name val="Arial"/>
      <family val="2"/>
    </font>
  </fonts>
  <fills count="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s>
  <borders count="73">
    <border>
      <left/>
      <right/>
      <top/>
      <bottom/>
      <diagonal/>
    </border>
    <border>
      <left style="thin"/>
      <right style="thin"/>
      <top style="thin"/>
      <bottom style="thin"/>
    </border>
    <border>
      <left style="medium"/>
      <right style="medium"/>
      <top style="medium"/>
      <bottom style="medium"/>
    </border>
    <border>
      <left style="double"/>
      <right style="medium"/>
      <top style="double"/>
      <bottom style="medium"/>
    </border>
    <border>
      <left style="medium"/>
      <right style="medium"/>
      <top style="double"/>
      <bottom style="medium"/>
    </border>
    <border>
      <left style="double"/>
      <right style="medium"/>
      <top style="medium"/>
      <bottom style="medium"/>
    </border>
    <border>
      <left style="medium"/>
      <right style="medium"/>
      <top style="medium"/>
      <bottom style="double"/>
    </border>
    <border>
      <left style="double"/>
      <right style="medium"/>
      <top style="double"/>
      <bottom style="double"/>
    </border>
    <border>
      <left style="medium"/>
      <right style="medium"/>
      <top style="double"/>
      <bottom style="double"/>
    </border>
    <border>
      <left style="medium"/>
      <right>
        <color indexed="63"/>
      </right>
      <top style="double"/>
      <bottom style="double"/>
    </border>
    <border>
      <left style="double"/>
      <right style="double"/>
      <top style="double"/>
      <bottom style="double"/>
    </border>
    <border>
      <left style="double"/>
      <right style="double"/>
      <top style="double"/>
      <bottom style="medium"/>
    </border>
    <border>
      <left style="double"/>
      <right style="double"/>
      <top style="medium"/>
      <bottom style="medium"/>
    </border>
    <border>
      <left style="double"/>
      <right style="double"/>
      <top style="medium"/>
      <bottom style="double"/>
    </border>
    <border>
      <left style="medium"/>
      <right style="double"/>
      <top style="double"/>
      <bottom style="double"/>
    </border>
    <border>
      <left style="medium"/>
      <right style="double"/>
      <top style="double"/>
      <bottom style="medium"/>
    </border>
    <border>
      <left style="medium"/>
      <right style="double"/>
      <top style="medium"/>
      <bottom style="medium"/>
    </border>
    <border>
      <left style="medium"/>
      <right style="double"/>
      <top style="medium"/>
      <bottom style="double"/>
    </border>
    <border>
      <left>
        <color indexed="63"/>
      </left>
      <right>
        <color indexed="63"/>
      </right>
      <top style="thin"/>
      <bottom style="thin"/>
    </border>
    <border>
      <left>
        <color indexed="63"/>
      </left>
      <right style="thin"/>
      <top style="thin"/>
      <bottom style="thin"/>
    </border>
    <border>
      <left>
        <color indexed="63"/>
      </left>
      <right style="medium"/>
      <top style="double"/>
      <bottom style="medium"/>
    </border>
    <border>
      <left>
        <color indexed="63"/>
      </left>
      <right style="medium"/>
      <top style="medium"/>
      <bottom style="medium"/>
    </border>
    <border>
      <left>
        <color indexed="63"/>
      </left>
      <right style="medium"/>
      <top style="medium"/>
      <bottom style="double"/>
    </border>
    <border>
      <left style="double"/>
      <right style="medium"/>
      <top style="medium"/>
      <bottom style="double"/>
    </border>
    <border>
      <left style="medium"/>
      <right style="double"/>
      <top style="medium"/>
      <bottom>
        <color indexed="63"/>
      </bottom>
    </border>
    <border>
      <left style="medium"/>
      <right style="double"/>
      <top>
        <color indexed="63"/>
      </top>
      <bottom style="double"/>
    </border>
    <border>
      <left style="double"/>
      <right style="medium"/>
      <top style="medium"/>
      <bottom>
        <color indexed="63"/>
      </bottom>
    </border>
    <border>
      <left style="medium"/>
      <right style="medium"/>
      <top style="medium"/>
      <bottom>
        <color indexed="63"/>
      </bottom>
    </border>
    <border>
      <left style="thick"/>
      <right>
        <color indexed="63"/>
      </right>
      <top style="thick"/>
      <bottom style="medium"/>
    </border>
    <border>
      <left style="thick"/>
      <right style="thick"/>
      <top style="thick"/>
      <bottom style="medium"/>
    </border>
    <border>
      <left style="thick"/>
      <right>
        <color indexed="63"/>
      </right>
      <top style="medium"/>
      <bottom style="medium"/>
    </border>
    <border>
      <left style="thick"/>
      <right>
        <color indexed="63"/>
      </right>
      <top style="medium"/>
      <bottom style="thick"/>
    </border>
    <border>
      <left style="thin"/>
      <right style="thin"/>
      <top>
        <color indexed="63"/>
      </top>
      <bottom>
        <color indexed="63"/>
      </bottom>
    </border>
    <border>
      <left style="medium"/>
      <right>
        <color indexed="63"/>
      </right>
      <top style="medium"/>
      <bottom style="double"/>
    </border>
    <border>
      <left style="thick"/>
      <right style="medium"/>
      <top style="medium"/>
      <bottom style="double"/>
    </border>
    <border>
      <left style="thin"/>
      <right>
        <color indexed="63"/>
      </right>
      <top>
        <color indexed="63"/>
      </top>
      <bottom>
        <color indexed="63"/>
      </bottom>
    </border>
    <border>
      <left style="medium"/>
      <right>
        <color indexed="63"/>
      </right>
      <top style="medium"/>
      <bottom style="medium"/>
    </border>
    <border>
      <left style="thin"/>
      <right>
        <color indexed="63"/>
      </right>
      <top style="thin"/>
      <bottom style="thin"/>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style="medium"/>
      <top style="medium"/>
      <bottom style="thin"/>
    </border>
    <border>
      <left>
        <color indexed="63"/>
      </left>
      <right>
        <color indexed="63"/>
      </right>
      <top style="double"/>
      <bottom style="double"/>
    </border>
    <border>
      <left style="thin"/>
      <right>
        <color indexed="63"/>
      </right>
      <top style="medium"/>
      <bottom style="thin"/>
    </border>
    <border>
      <left style="thin"/>
      <right style="thin"/>
      <top>
        <color indexed="63"/>
      </top>
      <bottom style="thin"/>
    </border>
    <border>
      <left style="medium"/>
      <right style="medium"/>
      <top>
        <color indexed="63"/>
      </top>
      <bottom style="double"/>
    </border>
    <border>
      <left style="medium"/>
      <right style="medium"/>
      <top>
        <color indexed="63"/>
      </top>
      <bottom style="medium"/>
    </border>
    <border>
      <left style="medium"/>
      <right style="medium"/>
      <top>
        <color indexed="63"/>
      </top>
      <bottom>
        <color indexed="63"/>
      </bottom>
    </border>
    <border>
      <left style="thick"/>
      <right style="thick"/>
      <top style="thick"/>
      <bottom style="thick"/>
    </border>
    <border>
      <left style="medium"/>
      <right>
        <color indexed="63"/>
      </right>
      <top style="double"/>
      <bottom style="medium"/>
    </border>
    <border>
      <left style="medium"/>
      <right>
        <color indexed="63"/>
      </right>
      <top>
        <color indexed="63"/>
      </top>
      <bottom>
        <color indexed="63"/>
      </bottom>
    </border>
    <border>
      <left style="medium"/>
      <right style="medium"/>
      <top style="double"/>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medium"/>
      <top>
        <color indexed="63"/>
      </top>
      <bottom style="thin"/>
    </border>
    <border>
      <left>
        <color indexed="63"/>
      </left>
      <right style="thick"/>
      <top style="thick"/>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6">
    <xf numFmtId="0" fontId="0" fillId="0" borderId="0" xfId="0" applyAlignment="1">
      <alignment/>
    </xf>
    <xf numFmtId="0" fontId="0" fillId="0" borderId="0" xfId="0" applyBorder="1" applyAlignment="1">
      <alignment/>
    </xf>
    <xf numFmtId="0" fontId="2" fillId="0" borderId="0" xfId="0" applyFont="1" applyAlignment="1">
      <alignment/>
    </xf>
    <xf numFmtId="0" fontId="3" fillId="0" borderId="0" xfId="0" applyFont="1" applyBorder="1" applyAlignment="1">
      <alignment horizontal="center"/>
    </xf>
    <xf numFmtId="14" fontId="4" fillId="0" borderId="0" xfId="0" applyNumberFormat="1" applyFont="1" applyAlignment="1">
      <alignment/>
    </xf>
    <xf numFmtId="0" fontId="5" fillId="0" borderId="0" xfId="0" applyFont="1" applyFill="1" applyBorder="1" applyAlignment="1">
      <alignment/>
    </xf>
    <xf numFmtId="0" fontId="1" fillId="0" borderId="0" xfId="0" applyFont="1" applyAlignment="1">
      <alignment/>
    </xf>
    <xf numFmtId="14" fontId="7" fillId="0" borderId="0" xfId="0" applyNumberFormat="1" applyFont="1" applyAlignment="1">
      <alignment/>
    </xf>
    <xf numFmtId="0" fontId="8" fillId="0" borderId="0" xfId="0" applyFont="1" applyFill="1" applyBorder="1" applyAlignment="1">
      <alignment horizontal="center"/>
    </xf>
    <xf numFmtId="0" fontId="8" fillId="0" borderId="0" xfId="0" applyFont="1" applyFill="1" applyBorder="1" applyAlignment="1">
      <alignment/>
    </xf>
    <xf numFmtId="0" fontId="9" fillId="0" borderId="0" xfId="0" applyFont="1" applyFill="1" applyBorder="1" applyAlignment="1">
      <alignment horizontal="center"/>
    </xf>
    <xf numFmtId="0" fontId="11" fillId="0" borderId="0" xfId="0" applyFont="1" applyFill="1" applyBorder="1" applyAlignment="1">
      <alignment/>
    </xf>
    <xf numFmtId="0" fontId="8" fillId="2" borderId="1" xfId="0" applyFont="1" applyFill="1" applyBorder="1" applyAlignment="1">
      <alignment horizontal="center"/>
    </xf>
    <xf numFmtId="0" fontId="12" fillId="0" borderId="0" xfId="0" applyFont="1" applyFill="1" applyBorder="1" applyAlignment="1">
      <alignment/>
    </xf>
    <xf numFmtId="0" fontId="13" fillId="0" borderId="0" xfId="0" applyFont="1" applyAlignment="1">
      <alignment/>
    </xf>
    <xf numFmtId="0" fontId="14" fillId="0" borderId="0" xfId="0" applyFont="1" applyAlignment="1">
      <alignment/>
    </xf>
    <xf numFmtId="0" fontId="7"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xf>
    <xf numFmtId="0" fontId="11" fillId="0" borderId="0" xfId="0" applyFont="1" applyFill="1" applyBorder="1" applyAlignment="1">
      <alignment horizontal="center"/>
    </xf>
    <xf numFmtId="0" fontId="0" fillId="0" borderId="0" xfId="0" applyFill="1" applyBorder="1" applyAlignment="1">
      <alignment/>
    </xf>
    <xf numFmtId="0" fontId="9" fillId="0" borderId="0" xfId="0" applyFont="1" applyFill="1" applyBorder="1" applyAlignment="1">
      <alignment/>
    </xf>
    <xf numFmtId="0" fontId="4" fillId="0"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xf>
    <xf numFmtId="2" fontId="7" fillId="0" borderId="0" xfId="0" applyNumberFormat="1" applyFont="1" applyBorder="1" applyAlignment="1">
      <alignment horizontal="center"/>
    </xf>
    <xf numFmtId="0" fontId="7" fillId="0" borderId="0" xfId="0" applyFont="1" applyAlignment="1">
      <alignment/>
    </xf>
    <xf numFmtId="0" fontId="16" fillId="0" borderId="0" xfId="0" applyFont="1" applyAlignment="1">
      <alignment/>
    </xf>
    <xf numFmtId="0" fontId="18" fillId="0" borderId="0" xfId="0" applyFont="1" applyBorder="1" applyAlignment="1">
      <alignment horizontal="center"/>
    </xf>
    <xf numFmtId="0" fontId="0" fillId="0" borderId="1" xfId="0" applyBorder="1" applyAlignment="1">
      <alignment horizontal="center"/>
    </xf>
    <xf numFmtId="0" fontId="18" fillId="0" borderId="2" xfId="0" applyFont="1" applyBorder="1" applyAlignment="1">
      <alignment horizontal="center"/>
    </xf>
    <xf numFmtId="0" fontId="0" fillId="0" borderId="0" xfId="0" applyAlignment="1">
      <alignment horizontal="center"/>
    </xf>
    <xf numFmtId="0" fontId="0" fillId="0" borderId="0" xfId="0" applyFill="1" applyAlignment="1">
      <alignment/>
    </xf>
    <xf numFmtId="0" fontId="0" fillId="0" borderId="0" xfId="0" applyFont="1" applyFill="1" applyBorder="1" applyAlignment="1">
      <alignment/>
    </xf>
    <xf numFmtId="0" fontId="7" fillId="4" borderId="0" xfId="0" applyFont="1" applyFill="1" applyBorder="1" applyAlignment="1">
      <alignment/>
    </xf>
    <xf numFmtId="0" fontId="0" fillId="4" borderId="0" xfId="0" applyFill="1" applyAlignment="1">
      <alignment/>
    </xf>
    <xf numFmtId="0" fontId="7" fillId="4" borderId="0" xfId="0" applyFont="1" applyFill="1" applyAlignment="1">
      <alignment/>
    </xf>
    <xf numFmtId="0" fontId="10" fillId="0" borderId="0" xfId="0" applyFont="1" applyAlignment="1">
      <alignment/>
    </xf>
    <xf numFmtId="0" fontId="20" fillId="0" borderId="0" xfId="0" applyFont="1" applyAlignment="1">
      <alignment/>
    </xf>
    <xf numFmtId="0" fontId="0" fillId="4" borderId="0" xfId="0" applyFont="1" applyFill="1" applyAlignment="1">
      <alignment/>
    </xf>
    <xf numFmtId="0" fontId="21" fillId="0" borderId="0" xfId="0" applyFont="1" applyAlignment="1">
      <alignment/>
    </xf>
    <xf numFmtId="0" fontId="22" fillId="0" borderId="0" xfId="0" applyFont="1" applyAlignment="1">
      <alignment/>
    </xf>
    <xf numFmtId="0" fontId="4" fillId="0" borderId="0" xfId="0" applyFont="1" applyAlignment="1">
      <alignment/>
    </xf>
    <xf numFmtId="0" fontId="23" fillId="0" borderId="0" xfId="0" applyFont="1" applyAlignment="1">
      <alignment/>
    </xf>
    <xf numFmtId="2" fontId="8" fillId="0" borderId="1" xfId="0" applyNumberFormat="1" applyFont="1" applyFill="1" applyBorder="1" applyAlignment="1">
      <alignment horizontal="center"/>
    </xf>
    <xf numFmtId="49" fontId="8" fillId="0" borderId="1" xfId="0" applyNumberFormat="1" applyFont="1" applyFill="1" applyBorder="1" applyAlignment="1">
      <alignment horizontal="center"/>
    </xf>
    <xf numFmtId="0" fontId="7" fillId="0" borderId="0" xfId="0" applyFont="1" applyFill="1" applyAlignment="1">
      <alignment/>
    </xf>
    <xf numFmtId="0" fontId="16" fillId="0" borderId="0" xfId="0" applyFont="1" applyBorder="1" applyAlignment="1">
      <alignment horizontal="center"/>
    </xf>
    <xf numFmtId="0" fontId="25" fillId="0" borderId="0" xfId="0" applyFont="1" applyAlignment="1">
      <alignment/>
    </xf>
    <xf numFmtId="0" fontId="26" fillId="0" borderId="0" xfId="0" applyFont="1" applyBorder="1" applyAlignment="1">
      <alignment/>
    </xf>
    <xf numFmtId="0" fontId="27" fillId="0" borderId="0" xfId="0" applyFont="1" applyBorder="1" applyAlignment="1">
      <alignment/>
    </xf>
    <xf numFmtId="0" fontId="27" fillId="0" borderId="0" xfId="0" applyFont="1" applyAlignment="1">
      <alignment/>
    </xf>
    <xf numFmtId="0" fontId="26" fillId="0" borderId="3" xfId="0" applyFont="1" applyFill="1" applyBorder="1" applyAlignment="1">
      <alignment/>
    </xf>
    <xf numFmtId="0" fontId="16" fillId="0" borderId="4" xfId="0" applyFont="1" applyFill="1" applyBorder="1" applyAlignment="1">
      <alignment horizontal="center"/>
    </xf>
    <xf numFmtId="0" fontId="26" fillId="0" borderId="5" xfId="0" applyFont="1" applyFill="1" applyBorder="1" applyAlignment="1">
      <alignment/>
    </xf>
    <xf numFmtId="0" fontId="16" fillId="0" borderId="2" xfId="0" applyFont="1" applyFill="1" applyBorder="1" applyAlignment="1">
      <alignment horizontal="center"/>
    </xf>
    <xf numFmtId="0" fontId="16" fillId="0" borderId="6" xfId="0" applyFont="1" applyFill="1" applyBorder="1" applyAlignment="1">
      <alignment horizontal="center"/>
    </xf>
    <xf numFmtId="0" fontId="16" fillId="0" borderId="7" xfId="0" applyFont="1" applyFill="1" applyBorder="1" applyAlignment="1">
      <alignment horizontal="center"/>
    </xf>
    <xf numFmtId="0" fontId="16" fillId="0" borderId="8" xfId="0" applyFont="1" applyFill="1" applyBorder="1" applyAlignment="1">
      <alignment horizontal="center"/>
    </xf>
    <xf numFmtId="0" fontId="16" fillId="5" borderId="9" xfId="0" applyFont="1" applyFill="1" applyBorder="1" applyAlignment="1">
      <alignment horizontal="center"/>
    </xf>
    <xf numFmtId="2" fontId="16" fillId="0" borderId="10" xfId="0" applyNumberFormat="1" applyFont="1" applyBorder="1" applyAlignment="1">
      <alignment/>
    </xf>
    <xf numFmtId="0" fontId="17" fillId="3" borderId="7" xfId="0" applyFont="1" applyFill="1" applyBorder="1" applyAlignment="1">
      <alignment/>
    </xf>
    <xf numFmtId="0" fontId="16" fillId="6" borderId="9" xfId="0" applyFont="1" applyFill="1" applyBorder="1" applyAlignment="1">
      <alignment/>
    </xf>
    <xf numFmtId="0" fontId="16" fillId="6" borderId="10" xfId="0" applyFont="1" applyFill="1" applyBorder="1" applyAlignment="1">
      <alignment horizontal="center"/>
    </xf>
    <xf numFmtId="2" fontId="16" fillId="0" borderId="11" xfId="0" applyNumberFormat="1" applyFont="1" applyBorder="1" applyAlignment="1">
      <alignment/>
    </xf>
    <xf numFmtId="2" fontId="16" fillId="0" borderId="12" xfId="0" applyNumberFormat="1" applyFont="1" applyBorder="1" applyAlignment="1">
      <alignment/>
    </xf>
    <xf numFmtId="2" fontId="16" fillId="0" borderId="13" xfId="0" applyNumberFormat="1" applyFont="1" applyBorder="1" applyAlignment="1">
      <alignment/>
    </xf>
    <xf numFmtId="0" fontId="16" fillId="6" borderId="14" xfId="0" applyFont="1" applyFill="1" applyBorder="1" applyAlignment="1">
      <alignment/>
    </xf>
    <xf numFmtId="0" fontId="24" fillId="0" borderId="15" xfId="0" applyFont="1" applyBorder="1" applyAlignment="1">
      <alignment horizontal="center"/>
    </xf>
    <xf numFmtId="0" fontId="24" fillId="0" borderId="16" xfId="0" applyFont="1" applyBorder="1" applyAlignment="1">
      <alignment horizontal="center"/>
    </xf>
    <xf numFmtId="0" fontId="24" fillId="0" borderId="17" xfId="0" applyFont="1" applyBorder="1" applyAlignment="1">
      <alignment horizontal="center"/>
    </xf>
    <xf numFmtId="0" fontId="16" fillId="6" borderId="8" xfId="0" applyFont="1" applyFill="1" applyBorder="1" applyAlignment="1">
      <alignment horizontal="center"/>
    </xf>
    <xf numFmtId="0" fontId="16" fillId="5" borderId="14" xfId="0" applyFont="1" applyFill="1" applyBorder="1" applyAlignment="1">
      <alignment horizontal="center"/>
    </xf>
    <xf numFmtId="0" fontId="11" fillId="0" borderId="0" xfId="0" applyFont="1" applyFill="1" applyBorder="1" applyAlignment="1">
      <alignment horizontal="left"/>
    </xf>
    <xf numFmtId="0" fontId="11" fillId="0" borderId="18" xfId="0" applyFont="1" applyFill="1" applyBorder="1" applyAlignment="1">
      <alignment/>
    </xf>
    <xf numFmtId="0" fontId="15" fillId="0" borderId="19" xfId="0" applyFont="1" applyFill="1" applyBorder="1" applyAlignment="1">
      <alignment horizontal="center"/>
    </xf>
    <xf numFmtId="0" fontId="13" fillId="0" borderId="18" xfId="0" applyFont="1" applyBorder="1" applyAlignment="1">
      <alignment/>
    </xf>
    <xf numFmtId="0" fontId="16" fillId="0" borderId="4" xfId="0" applyFont="1" applyBorder="1" applyAlignment="1">
      <alignment horizontal="center"/>
    </xf>
    <xf numFmtId="0" fontId="16" fillId="0" borderId="6" xfId="0" applyFont="1" applyBorder="1" applyAlignment="1">
      <alignment horizontal="center"/>
    </xf>
    <xf numFmtId="0" fontId="26" fillId="0" borderId="20" xfId="0" applyFont="1" applyFill="1" applyBorder="1" applyAlignment="1">
      <alignment/>
    </xf>
    <xf numFmtId="0" fontId="26" fillId="0" borderId="21" xfId="0" applyFont="1" applyFill="1" applyBorder="1" applyAlignment="1">
      <alignment/>
    </xf>
    <xf numFmtId="0" fontId="26" fillId="0" borderId="22" xfId="0" applyFont="1" applyFill="1" applyBorder="1" applyAlignment="1">
      <alignment/>
    </xf>
    <xf numFmtId="0" fontId="26" fillId="0" borderId="3" xfId="0" applyFont="1" applyBorder="1" applyAlignment="1">
      <alignment horizontal="right"/>
    </xf>
    <xf numFmtId="0" fontId="26" fillId="0" borderId="23" xfId="0" applyFont="1" applyBorder="1" applyAlignment="1">
      <alignment horizontal="right"/>
    </xf>
    <xf numFmtId="0" fontId="27" fillId="0" borderId="6" xfId="0" applyFont="1" applyBorder="1" applyAlignment="1">
      <alignment/>
    </xf>
    <xf numFmtId="0" fontId="26" fillId="0" borderId="7" xfId="0" applyFont="1" applyBorder="1" applyAlignment="1">
      <alignment horizontal="right"/>
    </xf>
    <xf numFmtId="0" fontId="27" fillId="0" borderId="8" xfId="0" applyFont="1" applyBorder="1" applyAlignment="1">
      <alignment/>
    </xf>
    <xf numFmtId="0" fontId="16" fillId="0" borderId="8" xfId="0" applyFont="1" applyBorder="1" applyAlignment="1">
      <alignment horizontal="center"/>
    </xf>
    <xf numFmtId="0" fontId="26" fillId="0" borderId="8" xfId="0" applyFont="1" applyBorder="1" applyAlignment="1">
      <alignment/>
    </xf>
    <xf numFmtId="0" fontId="24" fillId="0" borderId="4" xfId="0" applyFont="1" applyBorder="1" applyAlignment="1">
      <alignment horizontal="center"/>
    </xf>
    <xf numFmtId="2" fontId="16" fillId="0" borderId="15" xfId="0" applyNumberFormat="1" applyFont="1" applyBorder="1" applyAlignment="1">
      <alignment/>
    </xf>
    <xf numFmtId="0" fontId="16" fillId="0" borderId="20" xfId="0" applyFont="1" applyFill="1" applyBorder="1" applyAlignment="1">
      <alignment horizontal="center"/>
    </xf>
    <xf numFmtId="0" fontId="26" fillId="0" borderId="4" xfId="0" applyFont="1" applyBorder="1" applyAlignment="1">
      <alignment/>
    </xf>
    <xf numFmtId="0" fontId="26" fillId="0" borderId="4" xfId="0" applyFont="1" applyFill="1" applyBorder="1" applyAlignment="1">
      <alignment horizontal="left"/>
    </xf>
    <xf numFmtId="0" fontId="26" fillId="0" borderId="2" xfId="0" applyFont="1" applyFill="1" applyBorder="1" applyAlignment="1">
      <alignment horizontal="left"/>
    </xf>
    <xf numFmtId="0" fontId="26" fillId="0" borderId="6" xfId="0" applyFont="1" applyFill="1" applyBorder="1" applyAlignment="1">
      <alignment horizontal="left"/>
    </xf>
    <xf numFmtId="0" fontId="26" fillId="0" borderId="4" xfId="0" applyFont="1" applyBorder="1" applyAlignment="1">
      <alignment horizontal="left"/>
    </xf>
    <xf numFmtId="0" fontId="26" fillId="0" borderId="4" xfId="0" applyFont="1" applyFill="1" applyBorder="1" applyAlignment="1">
      <alignment/>
    </xf>
    <xf numFmtId="0" fontId="26" fillId="0" borderId="2" xfId="0" applyFont="1" applyFill="1" applyBorder="1" applyAlignment="1">
      <alignment/>
    </xf>
    <xf numFmtId="0" fontId="26" fillId="0" borderId="6" xfId="0" applyFont="1" applyFill="1" applyBorder="1" applyAlignment="1">
      <alignment/>
    </xf>
    <xf numFmtId="0" fontId="24" fillId="0" borderId="24" xfId="0" applyFont="1" applyBorder="1" applyAlignment="1">
      <alignment horizontal="center"/>
    </xf>
    <xf numFmtId="0" fontId="24" fillId="0" borderId="25" xfId="0" applyFont="1" applyBorder="1" applyAlignment="1">
      <alignment horizontal="center"/>
    </xf>
    <xf numFmtId="0" fontId="26" fillId="0" borderId="26" xfId="0" applyFont="1" applyBorder="1" applyAlignment="1">
      <alignment horizontal="right"/>
    </xf>
    <xf numFmtId="0" fontId="24" fillId="0" borderId="27" xfId="0" applyFont="1" applyBorder="1" applyAlignment="1">
      <alignment horizontal="center"/>
    </xf>
    <xf numFmtId="2" fontId="16" fillId="0" borderId="24" xfId="0" applyNumberFormat="1" applyFont="1" applyBorder="1" applyAlignment="1">
      <alignment/>
    </xf>
    <xf numFmtId="0" fontId="26" fillId="0" borderId="8" xfId="0" applyFont="1" applyBorder="1" applyAlignment="1">
      <alignment horizontal="left"/>
    </xf>
    <xf numFmtId="0" fontId="24" fillId="0" borderId="8" xfId="0" applyFont="1" applyBorder="1" applyAlignment="1">
      <alignment horizontal="center"/>
    </xf>
    <xf numFmtId="2" fontId="16" fillId="0" borderId="14" xfId="0" applyNumberFormat="1" applyFont="1" applyBorder="1" applyAlignment="1">
      <alignment/>
    </xf>
    <xf numFmtId="0" fontId="25" fillId="0" borderId="28" xfId="0" applyFont="1" applyBorder="1" applyAlignment="1">
      <alignment/>
    </xf>
    <xf numFmtId="0" fontId="25" fillId="0" borderId="29" xfId="0" applyFont="1" applyFill="1" applyBorder="1" applyAlignment="1">
      <alignment horizontal="center"/>
    </xf>
    <xf numFmtId="0" fontId="25" fillId="0" borderId="30" xfId="0" applyFont="1" applyBorder="1" applyAlignment="1">
      <alignment/>
    </xf>
    <xf numFmtId="0" fontId="25" fillId="0" borderId="31" xfId="0" applyFont="1" applyBorder="1" applyAlignment="1">
      <alignment/>
    </xf>
    <xf numFmtId="0" fontId="7" fillId="0" borderId="8" xfId="0" applyFont="1" applyBorder="1" applyAlignment="1">
      <alignment/>
    </xf>
    <xf numFmtId="0" fontId="0" fillId="0" borderId="32" xfId="0" applyFill="1" applyBorder="1" applyAlignment="1">
      <alignment horizontal="center"/>
    </xf>
    <xf numFmtId="0" fontId="26" fillId="0" borderId="6" xfId="0" applyFont="1" applyBorder="1" applyAlignment="1">
      <alignment/>
    </xf>
    <xf numFmtId="0" fontId="16" fillId="0" borderId="22" xfId="0" applyFont="1" applyBorder="1" applyAlignment="1">
      <alignment horizontal="center"/>
    </xf>
    <xf numFmtId="0" fontId="16" fillId="0" borderId="33" xfId="0" applyFont="1" applyBorder="1" applyAlignment="1">
      <alignment horizontal="center"/>
    </xf>
    <xf numFmtId="0" fontId="16" fillId="0" borderId="34" xfId="0" applyFont="1" applyBorder="1" applyAlignment="1">
      <alignment horizontal="center"/>
    </xf>
    <xf numFmtId="0" fontId="9" fillId="0" borderId="1" xfId="0" applyFont="1" applyFill="1" applyBorder="1" applyAlignment="1">
      <alignment/>
    </xf>
    <xf numFmtId="0" fontId="24" fillId="0" borderId="14" xfId="0" applyFont="1" applyBorder="1" applyAlignment="1">
      <alignment horizontal="center"/>
    </xf>
    <xf numFmtId="0" fontId="16" fillId="0" borderId="0" xfId="0" applyFont="1" applyAlignment="1">
      <alignment horizontal="center"/>
    </xf>
    <xf numFmtId="0" fontId="16" fillId="3" borderId="0" xfId="0" applyFont="1" applyFill="1" applyBorder="1" applyAlignment="1">
      <alignment horizontal="center"/>
    </xf>
    <xf numFmtId="0" fontId="16" fillId="0" borderId="0" xfId="0" applyFont="1" applyBorder="1" applyAlignment="1">
      <alignment/>
    </xf>
    <xf numFmtId="2" fontId="16" fillId="0" borderId="0" xfId="0" applyNumberFormat="1" applyFont="1" applyBorder="1" applyAlignment="1">
      <alignment horizontal="center"/>
    </xf>
    <xf numFmtId="0" fontId="0" fillId="0" borderId="35" xfId="0" applyFill="1" applyBorder="1" applyAlignment="1">
      <alignment horizontal="center"/>
    </xf>
    <xf numFmtId="0" fontId="0" fillId="0" borderId="0" xfId="0" applyFill="1" applyBorder="1" applyAlignment="1">
      <alignment horizontal="center"/>
    </xf>
    <xf numFmtId="0" fontId="28" fillId="0" borderId="0" xfId="0" applyFont="1" applyAlignment="1">
      <alignment/>
    </xf>
    <xf numFmtId="0" fontId="28" fillId="0" borderId="0" xfId="0" applyFont="1" applyAlignment="1">
      <alignment horizontal="center"/>
    </xf>
    <xf numFmtId="0" fontId="32" fillId="0" borderId="0" xfId="18" applyFont="1" applyAlignment="1">
      <alignment/>
    </xf>
    <xf numFmtId="0" fontId="29" fillId="0" borderId="0" xfId="0" applyFont="1" applyAlignment="1">
      <alignment/>
    </xf>
    <xf numFmtId="0" fontId="26" fillId="0" borderId="27" xfId="0" applyFont="1" applyBorder="1" applyAlignment="1">
      <alignment/>
    </xf>
    <xf numFmtId="0" fontId="16" fillId="0" borderId="36" xfId="0" applyFont="1" applyFill="1" applyBorder="1" applyAlignment="1">
      <alignment horizontal="center"/>
    </xf>
    <xf numFmtId="0" fontId="18" fillId="0" borderId="0" xfId="0" applyFont="1" applyAlignment="1">
      <alignment horizontal="center"/>
    </xf>
    <xf numFmtId="0" fontId="9" fillId="0" borderId="37" xfId="0" applyFont="1" applyFill="1" applyBorder="1" applyAlignment="1">
      <alignment/>
    </xf>
    <xf numFmtId="0" fontId="11" fillId="0" borderId="37" xfId="0" applyFont="1" applyFill="1" applyBorder="1" applyAlignment="1">
      <alignment/>
    </xf>
    <xf numFmtId="0" fontId="33" fillId="0" borderId="1" xfId="0" applyFont="1" applyBorder="1" applyAlignment="1">
      <alignment horizontal="center"/>
    </xf>
    <xf numFmtId="0" fontId="11" fillId="0" borderId="38" xfId="0" applyFont="1" applyFill="1" applyBorder="1" applyAlignment="1">
      <alignment/>
    </xf>
    <xf numFmtId="0" fontId="9" fillId="0" borderId="39" xfId="0" applyFont="1" applyFill="1" applyBorder="1" applyAlignment="1">
      <alignment/>
    </xf>
    <xf numFmtId="0" fontId="13" fillId="0" borderId="40" xfId="0" applyFont="1" applyFill="1" applyBorder="1" applyAlignment="1">
      <alignment/>
    </xf>
    <xf numFmtId="0" fontId="15" fillId="0" borderId="41" xfId="0" applyFont="1" applyFill="1" applyBorder="1" applyAlignment="1">
      <alignment horizontal="center"/>
    </xf>
    <xf numFmtId="49" fontId="8" fillId="0" borderId="42" xfId="0" applyNumberFormat="1" applyFont="1" applyFill="1" applyBorder="1" applyAlignment="1">
      <alignment horizontal="center"/>
    </xf>
    <xf numFmtId="0" fontId="11" fillId="0" borderId="43" xfId="0" applyFont="1" applyFill="1" applyBorder="1" applyAlignment="1">
      <alignment/>
    </xf>
    <xf numFmtId="49" fontId="8" fillId="0" borderId="44" xfId="0" applyNumberFormat="1" applyFont="1" applyFill="1" applyBorder="1" applyAlignment="1">
      <alignment horizontal="center"/>
    </xf>
    <xf numFmtId="0" fontId="11" fillId="0" borderId="45" xfId="0" applyFont="1" applyFill="1" applyBorder="1" applyAlignment="1">
      <alignment/>
    </xf>
    <xf numFmtId="0" fontId="9" fillId="0" borderId="46" xfId="0" applyFont="1" applyFill="1" applyBorder="1" applyAlignment="1">
      <alignment/>
    </xf>
    <xf numFmtId="0" fontId="11" fillId="0" borderId="46" xfId="0" applyFont="1" applyFill="1" applyBorder="1" applyAlignment="1">
      <alignment/>
    </xf>
    <xf numFmtId="0" fontId="15" fillId="0" borderId="47" xfId="0" applyFont="1" applyFill="1" applyBorder="1" applyAlignment="1">
      <alignment horizontal="center"/>
    </xf>
    <xf numFmtId="49" fontId="8" fillId="0" borderId="48" xfId="0" applyNumberFormat="1" applyFont="1" applyFill="1" applyBorder="1" applyAlignment="1">
      <alignment horizontal="center"/>
    </xf>
    <xf numFmtId="0" fontId="10" fillId="0" borderId="49" xfId="0" applyFont="1" applyBorder="1" applyAlignment="1">
      <alignment/>
    </xf>
    <xf numFmtId="0" fontId="10" fillId="0" borderId="50" xfId="0" applyFont="1" applyBorder="1" applyAlignment="1">
      <alignment/>
    </xf>
    <xf numFmtId="0" fontId="0" fillId="0" borderId="50" xfId="0" applyBorder="1" applyAlignment="1">
      <alignment/>
    </xf>
    <xf numFmtId="0" fontId="10" fillId="0" borderId="51" xfId="0" applyFont="1" applyBorder="1" applyAlignment="1">
      <alignment/>
    </xf>
    <xf numFmtId="0" fontId="0" fillId="0" borderId="52" xfId="0" applyBorder="1" applyAlignment="1">
      <alignment/>
    </xf>
    <xf numFmtId="0" fontId="20" fillId="0" borderId="0" xfId="0" applyFont="1" applyBorder="1" applyAlignment="1">
      <alignment/>
    </xf>
    <xf numFmtId="0" fontId="9" fillId="0" borderId="53" xfId="0" applyFont="1" applyBorder="1" applyAlignment="1">
      <alignment/>
    </xf>
    <xf numFmtId="0" fontId="20" fillId="0" borderId="54" xfId="0" applyFont="1" applyBorder="1" applyAlignment="1">
      <alignment/>
    </xf>
    <xf numFmtId="0" fontId="0" fillId="0" borderId="54" xfId="0" applyBorder="1" applyAlignment="1">
      <alignment/>
    </xf>
    <xf numFmtId="0" fontId="10" fillId="0" borderId="55" xfId="0" applyFont="1" applyBorder="1" applyAlignment="1">
      <alignment/>
    </xf>
    <xf numFmtId="0" fontId="7" fillId="0" borderId="0" xfId="0" applyFont="1" applyFill="1" applyBorder="1" applyAlignment="1">
      <alignment horizontal="center"/>
    </xf>
    <xf numFmtId="0" fontId="21" fillId="0" borderId="0" xfId="0" applyFont="1" applyBorder="1" applyAlignment="1">
      <alignment/>
    </xf>
    <xf numFmtId="0" fontId="0" fillId="0" borderId="0" xfId="0" applyBorder="1" applyAlignment="1">
      <alignment horizontal="center"/>
    </xf>
    <xf numFmtId="0" fontId="25" fillId="0" borderId="0" xfId="0" applyFont="1" applyBorder="1" applyAlignment="1">
      <alignment/>
    </xf>
    <xf numFmtId="0" fontId="25" fillId="0" borderId="0" xfId="0" applyFont="1" applyFill="1" applyBorder="1" applyAlignment="1">
      <alignment horizontal="center"/>
    </xf>
    <xf numFmtId="2" fontId="8" fillId="0" borderId="0" xfId="0" applyNumberFormat="1" applyFont="1" applyFill="1" applyBorder="1" applyAlignment="1">
      <alignment horizontal="center"/>
    </xf>
    <xf numFmtId="49" fontId="8" fillId="0" borderId="0" xfId="0" applyNumberFormat="1" applyFont="1" applyFill="1" applyBorder="1" applyAlignment="1">
      <alignment horizontal="center"/>
    </xf>
    <xf numFmtId="0" fontId="8" fillId="2" borderId="38" xfId="0" applyFont="1" applyFill="1" applyBorder="1" applyAlignment="1">
      <alignment horizontal="center"/>
    </xf>
    <xf numFmtId="2" fontId="8" fillId="0" borderId="39" xfId="0" applyNumberFormat="1" applyFont="1" applyFill="1" applyBorder="1" applyAlignment="1">
      <alignment horizontal="center"/>
    </xf>
    <xf numFmtId="0" fontId="8" fillId="2" borderId="43" xfId="0" applyFont="1" applyFill="1" applyBorder="1" applyAlignment="1">
      <alignment horizontal="center"/>
    </xf>
    <xf numFmtId="0" fontId="8" fillId="2" borderId="45" xfId="0" applyFont="1" applyFill="1" applyBorder="1" applyAlignment="1">
      <alignment horizontal="center"/>
    </xf>
    <xf numFmtId="2" fontId="8" fillId="0" borderId="56" xfId="0" applyNumberFormat="1" applyFont="1" applyFill="1" applyBorder="1" applyAlignment="1">
      <alignment horizontal="center"/>
    </xf>
    <xf numFmtId="1" fontId="8" fillId="3" borderId="57" xfId="0" applyNumberFormat="1" applyFont="1" applyFill="1" applyBorder="1" applyAlignment="1">
      <alignment horizontal="center"/>
    </xf>
    <xf numFmtId="0" fontId="16" fillId="0" borderId="58" xfId="0" applyFont="1" applyBorder="1" applyAlignment="1">
      <alignment horizontal="center"/>
    </xf>
    <xf numFmtId="1" fontId="8" fillId="3" borderId="2" xfId="0" applyNumberFormat="1" applyFont="1" applyFill="1" applyBorder="1" applyAlignment="1">
      <alignment horizontal="center"/>
    </xf>
    <xf numFmtId="0" fontId="8" fillId="2" borderId="39" xfId="0" applyFont="1" applyFill="1" applyBorder="1" applyAlignment="1">
      <alignment horizontal="center"/>
    </xf>
    <xf numFmtId="0" fontId="8" fillId="2" borderId="56" xfId="0" applyFont="1" applyFill="1" applyBorder="1" applyAlignment="1">
      <alignment horizontal="center"/>
    </xf>
    <xf numFmtId="49" fontId="8" fillId="0" borderId="56" xfId="0" applyNumberFormat="1" applyFont="1" applyFill="1" applyBorder="1" applyAlignment="1">
      <alignment horizontal="center"/>
    </xf>
    <xf numFmtId="49" fontId="8" fillId="0" borderId="59" xfId="0" applyNumberFormat="1" applyFont="1" applyFill="1" applyBorder="1" applyAlignment="1">
      <alignment horizontal="center"/>
    </xf>
    <xf numFmtId="49" fontId="8" fillId="0" borderId="37" xfId="0" applyNumberFormat="1" applyFont="1" applyFill="1" applyBorder="1" applyAlignment="1">
      <alignment horizontal="center"/>
    </xf>
    <xf numFmtId="49" fontId="8" fillId="0" borderId="46" xfId="0" applyNumberFormat="1" applyFont="1" applyFill="1" applyBorder="1" applyAlignment="1">
      <alignment horizontal="center"/>
    </xf>
    <xf numFmtId="0" fontId="8" fillId="2" borderId="60" xfId="0" applyFont="1" applyFill="1" applyBorder="1" applyAlignment="1">
      <alignment horizontal="center"/>
    </xf>
    <xf numFmtId="49" fontId="8" fillId="0" borderId="60" xfId="0" applyNumberFormat="1" applyFont="1" applyFill="1" applyBorder="1" applyAlignment="1">
      <alignment horizontal="center"/>
    </xf>
    <xf numFmtId="0" fontId="9" fillId="0" borderId="54" xfId="0" applyFont="1" applyFill="1" applyBorder="1" applyAlignment="1">
      <alignment horizontal="center"/>
    </xf>
    <xf numFmtId="0" fontId="34" fillId="0" borderId="0" xfId="0" applyFont="1" applyFill="1" applyAlignment="1">
      <alignment/>
    </xf>
    <xf numFmtId="0" fontId="16" fillId="0" borderId="61" xfId="0" applyFont="1" applyBorder="1" applyAlignment="1">
      <alignment horizontal="center"/>
    </xf>
    <xf numFmtId="0" fontId="26" fillId="0" borderId="61" xfId="0" applyFont="1" applyFill="1" applyBorder="1" applyAlignment="1">
      <alignment horizontal="left"/>
    </xf>
    <xf numFmtId="0" fontId="16" fillId="0" borderId="62" xfId="0" applyFont="1" applyFill="1" applyBorder="1" applyAlignment="1">
      <alignment horizontal="center"/>
    </xf>
    <xf numFmtId="0" fontId="26" fillId="0" borderId="8" xfId="0" applyFont="1" applyFill="1" applyBorder="1" applyAlignment="1">
      <alignment horizontal="left"/>
    </xf>
    <xf numFmtId="0" fontId="16" fillId="0" borderId="9" xfId="0" applyFont="1" applyBorder="1" applyAlignment="1">
      <alignment horizontal="center"/>
    </xf>
    <xf numFmtId="0" fontId="26" fillId="0" borderId="61" xfId="0" applyFont="1" applyBorder="1" applyAlignment="1">
      <alignment/>
    </xf>
    <xf numFmtId="0" fontId="26" fillId="0" borderId="61" xfId="0" applyFont="1" applyFill="1" applyBorder="1" applyAlignment="1">
      <alignment/>
    </xf>
    <xf numFmtId="0" fontId="16" fillId="0" borderId="61" xfId="0" applyFont="1" applyFill="1" applyBorder="1" applyAlignment="1">
      <alignment horizontal="center"/>
    </xf>
    <xf numFmtId="0" fontId="26" fillId="0" borderId="8" xfId="0" applyFont="1" applyFill="1" applyBorder="1" applyAlignment="1">
      <alignment/>
    </xf>
    <xf numFmtId="0" fontId="18" fillId="0" borderId="63" xfId="0" applyFont="1" applyFill="1" applyBorder="1" applyAlignment="1">
      <alignment horizontal="center"/>
    </xf>
    <xf numFmtId="0" fontId="16" fillId="0" borderId="64" xfId="0" applyFont="1" applyFill="1" applyBorder="1" applyAlignment="1">
      <alignment horizontal="center"/>
    </xf>
    <xf numFmtId="0" fontId="0" fillId="0" borderId="60" xfId="0" applyBorder="1" applyAlignment="1">
      <alignment horizontal="center"/>
    </xf>
    <xf numFmtId="0" fontId="0" fillId="0" borderId="0" xfId="0" applyFill="1" applyAlignment="1">
      <alignment horizontal="center"/>
    </xf>
    <xf numFmtId="0" fontId="16" fillId="0" borderId="65" xfId="0" applyFont="1" applyFill="1" applyBorder="1" applyAlignment="1">
      <alignment horizontal="center"/>
    </xf>
    <xf numFmtId="0" fontId="16" fillId="0" borderId="49" xfId="0" applyFont="1" applyFill="1" applyBorder="1" applyAlignment="1">
      <alignment horizontal="center"/>
    </xf>
    <xf numFmtId="49" fontId="8" fillId="0" borderId="39" xfId="0" applyNumberFormat="1" applyFont="1" applyFill="1" applyBorder="1" applyAlignment="1">
      <alignment horizontal="center"/>
    </xf>
    <xf numFmtId="1" fontId="8" fillId="2" borderId="39" xfId="0" applyNumberFormat="1" applyFont="1" applyFill="1" applyBorder="1" applyAlignment="1">
      <alignment horizontal="center"/>
    </xf>
    <xf numFmtId="49" fontId="8" fillId="2" borderId="39" xfId="0" applyNumberFormat="1" applyFont="1" applyFill="1" applyBorder="1" applyAlignment="1" applyProtection="1">
      <alignment horizontal="center"/>
      <protection locked="0"/>
    </xf>
    <xf numFmtId="1" fontId="8" fillId="2" borderId="1" xfId="0" applyNumberFormat="1" applyFont="1" applyFill="1" applyBorder="1" applyAlignment="1">
      <alignment horizontal="center"/>
    </xf>
    <xf numFmtId="49" fontId="8" fillId="2" borderId="1" xfId="0" applyNumberFormat="1" applyFont="1" applyFill="1" applyBorder="1" applyAlignment="1" applyProtection="1">
      <alignment horizontal="center"/>
      <protection locked="0"/>
    </xf>
    <xf numFmtId="1" fontId="8" fillId="2" borderId="56" xfId="0" applyNumberFormat="1" applyFont="1" applyFill="1" applyBorder="1" applyAlignment="1">
      <alignment horizontal="center"/>
    </xf>
    <xf numFmtId="49" fontId="8" fillId="2" borderId="56" xfId="0" applyNumberFormat="1" applyFont="1" applyFill="1" applyBorder="1" applyAlignment="1" applyProtection="1">
      <alignment horizontal="center"/>
      <protection locked="0"/>
    </xf>
    <xf numFmtId="0" fontId="9" fillId="0" borderId="66" xfId="0" applyFont="1" applyFill="1" applyBorder="1" applyAlignment="1">
      <alignment horizontal="left"/>
    </xf>
    <xf numFmtId="0" fontId="9" fillId="0" borderId="66" xfId="0" applyFont="1" applyBorder="1" applyAlignment="1">
      <alignment horizontal="left"/>
    </xf>
    <xf numFmtId="0" fontId="27" fillId="0" borderId="0" xfId="0" applyFont="1" applyBorder="1" applyAlignment="1">
      <alignment horizontal="left"/>
    </xf>
    <xf numFmtId="0" fontId="20" fillId="0" borderId="0" xfId="0" applyFont="1" applyAlignment="1">
      <alignment/>
    </xf>
    <xf numFmtId="0" fontId="16" fillId="0" borderId="67" xfId="0" applyFont="1" applyFill="1" applyBorder="1" applyAlignment="1">
      <alignment horizontal="center"/>
    </xf>
    <xf numFmtId="0" fontId="9" fillId="0" borderId="60" xfId="0" applyFont="1" applyFill="1" applyBorder="1" applyAlignment="1">
      <alignment/>
    </xf>
    <xf numFmtId="0" fontId="11" fillId="0" borderId="68" xfId="0" applyFont="1" applyFill="1" applyBorder="1" applyAlignment="1">
      <alignment/>
    </xf>
    <xf numFmtId="0" fontId="11" fillId="0" borderId="69" xfId="0" applyFont="1" applyFill="1" applyBorder="1" applyAlignment="1">
      <alignment horizontal="center"/>
    </xf>
    <xf numFmtId="49" fontId="8" fillId="0" borderId="68" xfId="0" applyNumberFormat="1" applyFont="1" applyFill="1" applyBorder="1" applyAlignment="1">
      <alignment horizontal="center"/>
    </xf>
    <xf numFmtId="1" fontId="8" fillId="2" borderId="60" xfId="0" applyNumberFormat="1" applyFont="1" applyFill="1" applyBorder="1" applyAlignment="1">
      <alignment horizontal="center"/>
    </xf>
    <xf numFmtId="49" fontId="8" fillId="0" borderId="70" xfId="0" applyNumberFormat="1" applyFont="1" applyFill="1" applyBorder="1" applyAlignment="1">
      <alignment horizontal="center"/>
    </xf>
    <xf numFmtId="49" fontId="8" fillId="2" borderId="60" xfId="0" applyNumberFormat="1" applyFont="1" applyFill="1" applyBorder="1" applyAlignment="1" applyProtection="1">
      <alignment horizontal="center"/>
      <protection locked="0"/>
    </xf>
    <xf numFmtId="1" fontId="8" fillId="3" borderId="71" xfId="0" applyNumberFormat="1" applyFont="1" applyFill="1" applyBorder="1" applyAlignment="1">
      <alignment horizontal="center"/>
    </xf>
    <xf numFmtId="0" fontId="16" fillId="0" borderId="72" xfId="0" applyFont="1" applyFill="1" applyBorder="1" applyAlignment="1">
      <alignment/>
    </xf>
    <xf numFmtId="0" fontId="25" fillId="0" borderId="0" xfId="0" applyFont="1" applyFill="1" applyAlignment="1">
      <alignment/>
    </xf>
    <xf numFmtId="0" fontId="25" fillId="7" borderId="29" xfId="0" applyFont="1" applyFill="1" applyBorder="1" applyAlignment="1">
      <alignment horizontal="center"/>
    </xf>
    <xf numFmtId="0" fontId="16" fillId="0" borderId="0" xfId="0" applyFont="1" applyBorder="1" applyAlignment="1">
      <alignment horizontal="left"/>
    </xf>
    <xf numFmtId="0" fontId="16" fillId="0" borderId="0" xfId="0" applyFont="1" applyAlignment="1">
      <alignment horizontal="left"/>
    </xf>
    <xf numFmtId="1" fontId="16" fillId="0" borderId="0" xfId="0" applyNumberFormat="1" applyFont="1" applyBorder="1" applyAlignment="1">
      <alignment horizontal="center"/>
    </xf>
    <xf numFmtId="0" fontId="28"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6">
    <dxf>
      <font>
        <strike val="0"/>
        <color rgb="FF00FF00"/>
      </font>
      <border/>
    </dxf>
    <dxf>
      <font>
        <strike val="0"/>
        <color rgb="FFFF0000"/>
      </font>
      <border/>
    </dxf>
    <dxf>
      <font>
        <strike val="0"/>
        <color rgb="FF000000"/>
      </font>
      <border/>
    </dxf>
    <dxf>
      <font>
        <b/>
        <i val="0"/>
        <color rgb="FF00FF00"/>
      </font>
      <fill>
        <patternFill patternType="none">
          <bgColor indexed="65"/>
        </patternFill>
      </fill>
      <border/>
    </dxf>
    <dxf>
      <font>
        <color rgb="FFFF0000"/>
      </font>
      <fill>
        <patternFill patternType="none">
          <bgColor indexed="65"/>
        </patternFill>
      </fill>
      <border/>
    </dxf>
    <dxf>
      <font>
        <b/>
        <i val="0"/>
        <color rgb="FF0000FF"/>
      </font>
      <fill>
        <patternFill>
          <bgColor rgb="FFFFFF00"/>
        </patternFill>
      </fill>
      <border/>
    </dxf>
    <dxf>
      <font>
        <b/>
        <i val="0"/>
        <color rgb="FF008000"/>
      </font>
      <fill>
        <patternFill patternType="none">
          <bgColor indexed="65"/>
        </patternFill>
      </fill>
      <border/>
    </dxf>
    <dxf>
      <font>
        <b/>
        <i val="0"/>
        <color rgb="FFFF0000"/>
      </font>
      <border/>
    </dxf>
    <dxf>
      <font>
        <b/>
        <i val="0"/>
        <color rgb="FFFF0000"/>
      </font>
      <fill>
        <patternFill patternType="none">
          <bgColor indexed="65"/>
        </patternFill>
      </fill>
      <border/>
    </dxf>
    <dxf>
      <font>
        <b/>
        <i val="0"/>
        <color auto="1"/>
      </font>
      <border/>
    </dxf>
    <dxf>
      <font>
        <b/>
        <i val="0"/>
        <color rgb="FF00FF00"/>
      </font>
      <border/>
    </dxf>
    <dxf>
      <font>
        <b/>
        <i val="0"/>
        <color rgb="FF008000"/>
      </font>
      <border/>
    </dxf>
    <dxf>
      <font>
        <b/>
        <i val="0"/>
        <color rgb="FF000000"/>
      </font>
      <border/>
    </dxf>
    <dxf>
      <font>
        <color rgb="FF339966"/>
      </font>
      <border/>
    </dxf>
    <dxf>
      <font>
        <color auto="1"/>
      </font>
      <border/>
    </dxf>
    <dxf>
      <font>
        <color auto="1"/>
      </font>
      <fill>
        <patternFill patternType="mediumGray">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7</xdr:row>
      <xdr:rowOff>0</xdr:rowOff>
    </xdr:from>
    <xdr:ext cx="114300" cy="285750"/>
    <xdr:sp>
      <xdr:nvSpPr>
        <xdr:cNvPr id="1" name="TextBox 1"/>
        <xdr:cNvSpPr txBox="1">
          <a:spLocks noChangeArrowheads="1"/>
        </xdr:cNvSpPr>
      </xdr:nvSpPr>
      <xdr:spPr>
        <a:xfrm>
          <a:off x="13020675" y="281940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7</xdr:row>
      <xdr:rowOff>0</xdr:rowOff>
    </xdr:from>
    <xdr:ext cx="114300" cy="285750"/>
    <xdr:sp>
      <xdr:nvSpPr>
        <xdr:cNvPr id="2" name="TextBox 4"/>
        <xdr:cNvSpPr txBox="1">
          <a:spLocks noChangeArrowheads="1"/>
        </xdr:cNvSpPr>
      </xdr:nvSpPr>
      <xdr:spPr>
        <a:xfrm>
          <a:off x="12030075" y="281940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14300" cy="285750"/>
    <xdr:sp>
      <xdr:nvSpPr>
        <xdr:cNvPr id="3" name="TextBox 5"/>
        <xdr:cNvSpPr txBox="1">
          <a:spLocks noChangeArrowheads="1"/>
        </xdr:cNvSpPr>
      </xdr:nvSpPr>
      <xdr:spPr>
        <a:xfrm>
          <a:off x="12030075" y="567690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38100</xdr:colOff>
      <xdr:row>1</xdr:row>
      <xdr:rowOff>57150</xdr:rowOff>
    </xdr:from>
    <xdr:to>
      <xdr:col>11</xdr:col>
      <xdr:colOff>952500</xdr:colOff>
      <xdr:row>10</xdr:row>
      <xdr:rowOff>342900</xdr:rowOff>
    </xdr:to>
    <xdr:pic>
      <xdr:nvPicPr>
        <xdr:cNvPr id="4" name="Picture 10"/>
        <xdr:cNvPicPr preferRelativeResize="1">
          <a:picLocks noChangeAspect="1"/>
        </xdr:cNvPicPr>
      </xdr:nvPicPr>
      <xdr:blipFill>
        <a:blip r:embed="rId1"/>
        <a:stretch>
          <a:fillRect/>
        </a:stretch>
      </xdr:blipFill>
      <xdr:spPr>
        <a:xfrm>
          <a:off x="8191500" y="628650"/>
          <a:ext cx="2847975" cy="3619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xxguenter@t-online.d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R44"/>
  <sheetViews>
    <sheetView zoomScale="50" zoomScaleNormal="50" workbookViewId="0" topLeftCell="A4">
      <selection activeCell="F41" sqref="F41"/>
    </sheetView>
  </sheetViews>
  <sheetFormatPr defaultColWidth="11.421875" defaultRowHeight="12.75"/>
  <cols>
    <col min="1" max="1" width="6.57421875" style="0" customWidth="1"/>
    <col min="3" max="3" width="18.57421875" style="0" customWidth="1"/>
    <col min="4" max="4" width="8.8515625" style="0" customWidth="1"/>
    <col min="5" max="5" width="15.7109375" style="0" customWidth="1"/>
    <col min="6" max="6" width="14.8515625" style="0" customWidth="1"/>
    <col min="7" max="7" width="15.7109375" style="0" customWidth="1"/>
    <col min="8" max="8" width="14.8515625" style="0" customWidth="1"/>
    <col min="9" max="9" width="15.7109375" style="0" customWidth="1"/>
    <col min="10" max="10" width="12.8515625" style="0" customWidth="1"/>
    <col min="11" max="11" width="16.140625" style="0" customWidth="1"/>
    <col min="12" max="12" width="14.421875" style="0" customWidth="1"/>
    <col min="13" max="13" width="14.7109375" style="0" customWidth="1"/>
    <col min="14" max="14" width="14.8515625" style="0" customWidth="1"/>
    <col min="15" max="15" width="18.00390625" style="0" customWidth="1"/>
    <col min="16" max="16" width="14.8515625" style="0" customWidth="1"/>
    <col min="17" max="17" width="16.28125" style="0" customWidth="1"/>
    <col min="18" max="18" width="19.140625" style="0" customWidth="1"/>
  </cols>
  <sheetData>
    <row r="1" spans="1:12" ht="45" customHeight="1">
      <c r="A1" s="1"/>
      <c r="C1" s="6" t="s">
        <v>136</v>
      </c>
      <c r="D1" s="1"/>
      <c r="E1" s="1"/>
      <c r="F1" s="1"/>
      <c r="G1" s="1"/>
      <c r="H1" s="1"/>
      <c r="L1" s="5" t="s">
        <v>212</v>
      </c>
    </row>
    <row r="2" spans="1:14" ht="45" customHeight="1">
      <c r="A2" s="1"/>
      <c r="B2" s="6"/>
      <c r="C2" s="1"/>
      <c r="D2" s="1"/>
      <c r="E2" s="1"/>
      <c r="F2" s="1"/>
      <c r="G2" s="1"/>
      <c r="H2" s="1"/>
      <c r="N2" s="5"/>
    </row>
    <row r="3" spans="1:15" ht="46.5">
      <c r="A3" s="1"/>
      <c r="B3" s="6" t="s">
        <v>8</v>
      </c>
      <c r="C3" s="2"/>
      <c r="D3" s="2"/>
      <c r="E3" s="2"/>
      <c r="F3" s="42" t="s">
        <v>8</v>
      </c>
      <c r="G3" s="44" t="s">
        <v>8</v>
      </c>
      <c r="H3" s="3"/>
      <c r="J3" s="4"/>
      <c r="O3" s="5" t="s">
        <v>8</v>
      </c>
    </row>
    <row r="6" spans="2:5" ht="46.5">
      <c r="B6" s="6" t="s">
        <v>0</v>
      </c>
      <c r="E6" s="7"/>
    </row>
    <row r="7" ht="13.5" thickBot="1"/>
    <row r="8" spans="1:18" ht="30" thickBot="1">
      <c r="A8" s="8" t="s">
        <v>1</v>
      </c>
      <c r="B8" s="9" t="s">
        <v>2</v>
      </c>
      <c r="C8" s="8"/>
      <c r="D8" s="9"/>
      <c r="E8" s="9"/>
      <c r="F8" s="10" t="s">
        <v>3</v>
      </c>
      <c r="G8" s="10" t="s">
        <v>4</v>
      </c>
      <c r="H8" s="10" t="s">
        <v>5</v>
      </c>
      <c r="N8" s="149" t="s">
        <v>6</v>
      </c>
      <c r="O8" s="150"/>
      <c r="P8" s="151"/>
      <c r="Q8" s="152"/>
      <c r="R8" s="38" t="s">
        <v>8</v>
      </c>
    </row>
    <row r="9" spans="1:17" ht="27.75">
      <c r="A9" s="9">
        <v>1</v>
      </c>
      <c r="B9" s="21" t="str">
        <f>Temporär!I4</f>
        <v>Traben Tr.2</v>
      </c>
      <c r="C9" s="11"/>
      <c r="D9" s="9"/>
      <c r="E9" s="9"/>
      <c r="F9" s="166">
        <f>Temporär!J4</f>
        <v>417</v>
      </c>
      <c r="G9" s="167">
        <f aca="true" t="shared" si="0" ref="G9:G15">F9/16</f>
        <v>26.0625</v>
      </c>
      <c r="H9" s="141" t="s">
        <v>150</v>
      </c>
      <c r="N9" s="206" t="str">
        <f>Temporär!I1</f>
        <v>Hachenburg</v>
      </c>
      <c r="O9" s="21"/>
      <c r="P9" s="1"/>
      <c r="Q9" s="153"/>
    </row>
    <row r="10" spans="1:17" ht="27.75">
      <c r="A10" s="9">
        <v>2</v>
      </c>
      <c r="B10" s="21" t="str">
        <f>Temporär!I7</f>
        <v>Niederzissen</v>
      </c>
      <c r="F10" s="168">
        <f>Temporär!J7</f>
        <v>422</v>
      </c>
      <c r="G10" s="45">
        <f t="shared" si="0"/>
        <v>26.375</v>
      </c>
      <c r="H10" s="143" t="s">
        <v>151</v>
      </c>
      <c r="N10" s="206" t="str">
        <f>Temporär!I2</f>
        <v>Worms</v>
      </c>
      <c r="O10" s="21"/>
      <c r="P10" s="1"/>
      <c r="Q10" s="153"/>
    </row>
    <row r="11" spans="1:17" ht="27.75">
      <c r="A11" s="9">
        <v>3</v>
      </c>
      <c r="B11" s="21" t="str">
        <f>Temporär!I6</f>
        <v>Traben Tr.1</v>
      </c>
      <c r="C11" s="17"/>
      <c r="D11" s="9"/>
      <c r="E11" s="9"/>
      <c r="F11" s="168">
        <f>Temporär!J6</f>
        <v>446</v>
      </c>
      <c r="G11" s="45">
        <f t="shared" si="0"/>
        <v>27.875</v>
      </c>
      <c r="H11" s="143" t="s">
        <v>152</v>
      </c>
      <c r="N11" s="206" t="str">
        <f>Temporär!I3</f>
        <v>BGC Rodalben</v>
      </c>
      <c r="O11" s="21"/>
      <c r="P11" s="1"/>
      <c r="Q11" s="153"/>
    </row>
    <row r="12" spans="1:17" ht="27.75">
      <c r="A12" s="9">
        <v>4</v>
      </c>
      <c r="B12" s="21" t="str">
        <f>Temporär!I1</f>
        <v>Hachenburg</v>
      </c>
      <c r="C12" s="11"/>
      <c r="D12" s="9"/>
      <c r="E12" s="9"/>
      <c r="F12" s="168">
        <f>Temporär!J1</f>
        <v>461</v>
      </c>
      <c r="G12" s="45">
        <f t="shared" si="0"/>
        <v>28.8125</v>
      </c>
      <c r="H12" s="143" t="s">
        <v>153</v>
      </c>
      <c r="J12" s="15" t="s">
        <v>7</v>
      </c>
      <c r="L12" s="16" t="s">
        <v>8</v>
      </c>
      <c r="M12" s="16"/>
      <c r="N12" s="206" t="str">
        <f>Temporär!I4</f>
        <v>Traben Tr.2</v>
      </c>
      <c r="O12" s="21"/>
      <c r="P12" s="1"/>
      <c r="Q12" s="153"/>
    </row>
    <row r="13" spans="1:17" ht="27.75">
      <c r="A13" s="9">
        <v>5</v>
      </c>
      <c r="B13" s="21" t="str">
        <f>Temporär!I2</f>
        <v>Worms</v>
      </c>
      <c r="C13" s="11"/>
      <c r="D13" s="9"/>
      <c r="E13" s="9"/>
      <c r="F13" s="168">
        <f>Temporär!J2</f>
        <v>466</v>
      </c>
      <c r="G13" s="45">
        <f t="shared" si="0"/>
        <v>29.125</v>
      </c>
      <c r="H13" s="143" t="s">
        <v>154</v>
      </c>
      <c r="L13" s="16"/>
      <c r="M13" s="16"/>
      <c r="N13" s="206" t="str">
        <f>Temporär!I5</f>
        <v>Niederz.- Kaste.</v>
      </c>
      <c r="O13" s="21"/>
      <c r="P13" s="1"/>
      <c r="Q13" s="153"/>
    </row>
    <row r="14" spans="1:17" ht="27.75">
      <c r="A14" s="9">
        <v>6</v>
      </c>
      <c r="B14" s="21" t="str">
        <f>Temporär!I3</f>
        <v>BGC Rodalben</v>
      </c>
      <c r="C14" s="14"/>
      <c r="F14" s="168">
        <f>Temporär!J3</f>
        <v>478</v>
      </c>
      <c r="G14" s="45">
        <f t="shared" si="0"/>
        <v>29.875</v>
      </c>
      <c r="H14" s="143" t="s">
        <v>155</v>
      </c>
      <c r="J14" s="18" t="s">
        <v>9</v>
      </c>
      <c r="K14" s="43" t="s">
        <v>209</v>
      </c>
      <c r="N14" s="206" t="str">
        <f>Temporär!I6</f>
        <v>Traben Tr.1</v>
      </c>
      <c r="O14" s="21"/>
      <c r="P14" s="1"/>
      <c r="Q14" s="153"/>
    </row>
    <row r="15" spans="1:17" ht="28.5" thickBot="1">
      <c r="A15" s="9">
        <v>7</v>
      </c>
      <c r="B15" s="21" t="str">
        <f>Temporär!I5</f>
        <v>Niederz.- Kaste.</v>
      </c>
      <c r="C15" s="11"/>
      <c r="D15" s="9"/>
      <c r="E15" s="9"/>
      <c r="F15" s="169">
        <f>Temporär!J5</f>
        <v>487</v>
      </c>
      <c r="G15" s="170">
        <f t="shared" si="0"/>
        <v>30.4375</v>
      </c>
      <c r="H15" s="148" t="s">
        <v>156</v>
      </c>
      <c r="J15" s="18" t="s">
        <v>10</v>
      </c>
      <c r="K15" s="43" t="s">
        <v>210</v>
      </c>
      <c r="N15" s="207" t="str">
        <f>Temporär!I7</f>
        <v>Niederzissen</v>
      </c>
      <c r="O15" s="154"/>
      <c r="P15" s="1"/>
      <c r="Q15" s="153"/>
    </row>
    <row r="16" spans="1:17" ht="30" thickBot="1">
      <c r="A16" s="9"/>
      <c r="B16" s="21"/>
      <c r="F16" s="8"/>
      <c r="G16" s="164"/>
      <c r="H16" s="165"/>
      <c r="J16" s="18" t="s">
        <v>10</v>
      </c>
      <c r="K16" s="43" t="s">
        <v>211</v>
      </c>
      <c r="N16" s="155"/>
      <c r="O16" s="156"/>
      <c r="P16" s="157"/>
      <c r="Q16" s="158"/>
    </row>
    <row r="17" spans="10:11" ht="20.25">
      <c r="J17" s="20"/>
      <c r="K17" s="43"/>
    </row>
    <row r="18" spans="2:11" ht="23.25">
      <c r="B18" s="21"/>
      <c r="J18" s="18" t="s">
        <v>11</v>
      </c>
      <c r="K18" s="43" t="s">
        <v>93</v>
      </c>
    </row>
    <row r="19" spans="10:18" ht="20.25">
      <c r="J19" s="18" t="s">
        <v>84</v>
      </c>
      <c r="K19" s="43" t="s">
        <v>93</v>
      </c>
      <c r="R19" s="1"/>
    </row>
    <row r="20" ht="20.25">
      <c r="J20" s="18"/>
    </row>
    <row r="22" spans="10:15" ht="23.25">
      <c r="J22" s="18"/>
      <c r="K22" s="20"/>
      <c r="M22" s="16"/>
      <c r="N22" s="16"/>
      <c r="O22" s="13"/>
    </row>
    <row r="23" spans="12:14" ht="15.75">
      <c r="L23" s="16"/>
      <c r="M23" s="16"/>
      <c r="N23" s="16"/>
    </row>
    <row r="24" spans="2:14" ht="35.25">
      <c r="B24" s="5"/>
      <c r="L24" s="16"/>
      <c r="M24" s="16"/>
      <c r="N24" s="16"/>
    </row>
    <row r="25" spans="5:15" ht="20.25">
      <c r="E25" s="22" t="s">
        <v>12</v>
      </c>
      <c r="F25" s="22"/>
      <c r="G25" s="22" t="s">
        <v>15</v>
      </c>
      <c r="H25" s="22"/>
      <c r="I25" s="22" t="s">
        <v>16</v>
      </c>
      <c r="J25" s="22"/>
      <c r="K25" s="22" t="s">
        <v>17</v>
      </c>
      <c r="L25" s="22"/>
      <c r="M25" s="22" t="s">
        <v>18</v>
      </c>
      <c r="N25" s="22"/>
      <c r="O25" s="22" t="s">
        <v>19</v>
      </c>
    </row>
    <row r="26" spans="1:18" ht="27" thickBot="1">
      <c r="A26" s="19" t="s">
        <v>1</v>
      </c>
      <c r="B26" s="74" t="s">
        <v>2</v>
      </c>
      <c r="C26" s="74"/>
      <c r="D26" s="19"/>
      <c r="E26" s="10" t="s">
        <v>94</v>
      </c>
      <c r="F26" s="10" t="s">
        <v>72</v>
      </c>
      <c r="G26" s="182" t="s">
        <v>95</v>
      </c>
      <c r="H26" s="182" t="s">
        <v>72</v>
      </c>
      <c r="I26" s="182" t="s">
        <v>96</v>
      </c>
      <c r="J26" s="10" t="s">
        <v>72</v>
      </c>
      <c r="K26" s="10" t="s">
        <v>97</v>
      </c>
      <c r="L26" s="10" t="s">
        <v>72</v>
      </c>
      <c r="M26" s="10" t="s">
        <v>98</v>
      </c>
      <c r="N26" s="21" t="s">
        <v>72</v>
      </c>
      <c r="O26" s="10" t="s">
        <v>99</v>
      </c>
      <c r="P26" s="21" t="s">
        <v>72</v>
      </c>
      <c r="Q26" s="21" t="s">
        <v>13</v>
      </c>
      <c r="R26" s="21" t="s">
        <v>14</v>
      </c>
    </row>
    <row r="27" spans="1:18" ht="28.5" thickBot="1">
      <c r="A27" s="137">
        <v>1</v>
      </c>
      <c r="B27" s="138" t="s">
        <v>159</v>
      </c>
      <c r="C27" s="139"/>
      <c r="D27" s="140"/>
      <c r="E27" s="174">
        <v>430</v>
      </c>
      <c r="F27" s="177" t="s">
        <v>150</v>
      </c>
      <c r="G27" s="180">
        <v>551</v>
      </c>
      <c r="H27" s="181" t="s">
        <v>151</v>
      </c>
      <c r="I27" s="12">
        <v>487</v>
      </c>
      <c r="J27" s="199" t="s">
        <v>150</v>
      </c>
      <c r="K27" s="200">
        <v>564</v>
      </c>
      <c r="L27" s="141" t="s">
        <v>150</v>
      </c>
      <c r="M27" s="201" t="s">
        <v>179</v>
      </c>
      <c r="N27" s="199" t="s">
        <v>153</v>
      </c>
      <c r="O27" s="174">
        <v>446</v>
      </c>
      <c r="P27" s="177" t="s">
        <v>152</v>
      </c>
      <c r="Q27" s="171">
        <f aca="true" t="shared" si="1" ref="Q27:Q33">SUM(E27,G27,I27,K27,M27,O27)</f>
        <v>2478</v>
      </c>
      <c r="R27" s="141" t="s">
        <v>220</v>
      </c>
    </row>
    <row r="28" spans="1:18" ht="28.5" thickBot="1">
      <c r="A28" s="142">
        <v>2</v>
      </c>
      <c r="B28" s="119" t="s">
        <v>140</v>
      </c>
      <c r="C28" s="77"/>
      <c r="D28" s="76"/>
      <c r="E28" s="12">
        <v>455</v>
      </c>
      <c r="F28" s="178" t="s">
        <v>152</v>
      </c>
      <c r="G28" s="12">
        <v>545</v>
      </c>
      <c r="H28" s="46" t="s">
        <v>150</v>
      </c>
      <c r="I28" s="12">
        <v>498</v>
      </c>
      <c r="J28" s="46" t="s">
        <v>151</v>
      </c>
      <c r="K28" s="202">
        <v>603</v>
      </c>
      <c r="L28" s="143" t="s">
        <v>173</v>
      </c>
      <c r="M28" s="203" t="s">
        <v>180</v>
      </c>
      <c r="N28" s="46" t="s">
        <v>154</v>
      </c>
      <c r="O28" s="12">
        <v>417</v>
      </c>
      <c r="P28" s="178" t="s">
        <v>150</v>
      </c>
      <c r="Q28" s="171">
        <f t="shared" si="1"/>
        <v>2518</v>
      </c>
      <c r="R28" s="143" t="s">
        <v>219</v>
      </c>
    </row>
    <row r="29" spans="1:18" ht="28.5" thickBot="1">
      <c r="A29" s="142">
        <v>3</v>
      </c>
      <c r="B29" s="119" t="s">
        <v>103</v>
      </c>
      <c r="C29" s="75"/>
      <c r="D29" s="76"/>
      <c r="E29" s="12">
        <v>438</v>
      </c>
      <c r="F29" s="178" t="s">
        <v>151</v>
      </c>
      <c r="G29" s="12">
        <v>566</v>
      </c>
      <c r="H29" s="46" t="s">
        <v>152</v>
      </c>
      <c r="I29" s="12">
        <v>580</v>
      </c>
      <c r="J29" s="46" t="s">
        <v>161</v>
      </c>
      <c r="K29" s="202">
        <v>640</v>
      </c>
      <c r="L29" s="143" t="s">
        <v>154</v>
      </c>
      <c r="M29" s="203" t="s">
        <v>181</v>
      </c>
      <c r="N29" s="46" t="s">
        <v>150</v>
      </c>
      <c r="O29" s="12">
        <v>466</v>
      </c>
      <c r="P29" s="178" t="s">
        <v>154</v>
      </c>
      <c r="Q29" s="171">
        <f t="shared" si="1"/>
        <v>2690</v>
      </c>
      <c r="R29" s="143" t="s">
        <v>218</v>
      </c>
    </row>
    <row r="30" spans="1:18" ht="27.75">
      <c r="A30" s="142">
        <v>4</v>
      </c>
      <c r="B30" s="119" t="s">
        <v>141</v>
      </c>
      <c r="C30" s="75"/>
      <c r="D30" s="76"/>
      <c r="E30" s="12">
        <v>465</v>
      </c>
      <c r="F30" s="178" t="s">
        <v>154</v>
      </c>
      <c r="G30" s="12">
        <v>575</v>
      </c>
      <c r="H30" s="46" t="s">
        <v>153</v>
      </c>
      <c r="I30" s="12">
        <v>516</v>
      </c>
      <c r="J30" s="46" t="s">
        <v>152</v>
      </c>
      <c r="K30" s="202">
        <v>677</v>
      </c>
      <c r="L30" s="143" t="s">
        <v>156</v>
      </c>
      <c r="M30" s="203" t="s">
        <v>182</v>
      </c>
      <c r="N30" s="46" t="s">
        <v>151</v>
      </c>
      <c r="O30" s="12">
        <v>422</v>
      </c>
      <c r="P30" s="178" t="s">
        <v>151</v>
      </c>
      <c r="Q30" s="171">
        <f t="shared" si="1"/>
        <v>2655</v>
      </c>
      <c r="R30" s="143" t="s">
        <v>217</v>
      </c>
    </row>
    <row r="31" spans="1:18" ht="28.5" thickBot="1">
      <c r="A31" s="142">
        <v>5</v>
      </c>
      <c r="B31" s="211" t="s">
        <v>110</v>
      </c>
      <c r="C31" s="212"/>
      <c r="D31" s="213"/>
      <c r="E31" s="180">
        <v>458</v>
      </c>
      <c r="F31" s="214" t="s">
        <v>153</v>
      </c>
      <c r="G31" s="180">
        <v>627</v>
      </c>
      <c r="H31" s="181" t="s">
        <v>156</v>
      </c>
      <c r="I31" s="180">
        <v>542</v>
      </c>
      <c r="J31" s="181" t="s">
        <v>153</v>
      </c>
      <c r="K31" s="215">
        <v>672</v>
      </c>
      <c r="L31" s="216" t="s">
        <v>155</v>
      </c>
      <c r="M31" s="217" t="s">
        <v>184</v>
      </c>
      <c r="N31" s="181" t="s">
        <v>152</v>
      </c>
      <c r="O31" s="180">
        <v>478</v>
      </c>
      <c r="P31" s="214" t="s">
        <v>155</v>
      </c>
      <c r="Q31" s="218">
        <f>SUM(E31,G31,I31,K31,M31,O31)</f>
        <v>2777</v>
      </c>
      <c r="R31" s="216" t="s">
        <v>216</v>
      </c>
    </row>
    <row r="32" spans="1:18" ht="28.5" thickBot="1">
      <c r="A32" s="142">
        <v>6</v>
      </c>
      <c r="B32" s="134" t="s">
        <v>143</v>
      </c>
      <c r="C32" s="135"/>
      <c r="D32" s="76"/>
      <c r="E32" s="12">
        <v>499</v>
      </c>
      <c r="F32" s="178" t="s">
        <v>156</v>
      </c>
      <c r="G32" s="12">
        <v>607</v>
      </c>
      <c r="H32" s="46" t="s">
        <v>155</v>
      </c>
      <c r="I32" s="12">
        <v>558</v>
      </c>
      <c r="J32" s="46" t="s">
        <v>154</v>
      </c>
      <c r="K32" s="202">
        <v>603</v>
      </c>
      <c r="L32" s="216" t="s">
        <v>173</v>
      </c>
      <c r="M32" s="203" t="s">
        <v>183</v>
      </c>
      <c r="N32" s="46" t="s">
        <v>156</v>
      </c>
      <c r="O32" s="12">
        <v>461</v>
      </c>
      <c r="P32" s="178" t="s">
        <v>153</v>
      </c>
      <c r="Q32" s="171">
        <f>SUM(E32,G32,I32,K32,M32,O32)</f>
        <v>2728</v>
      </c>
      <c r="R32" s="143" t="s">
        <v>215</v>
      </c>
    </row>
    <row r="33" spans="1:18" ht="28.5" thickBot="1">
      <c r="A33" s="144">
        <v>7</v>
      </c>
      <c r="B33" s="145" t="s">
        <v>142</v>
      </c>
      <c r="C33" s="146"/>
      <c r="D33" s="147"/>
      <c r="E33" s="175">
        <v>470</v>
      </c>
      <c r="F33" s="179" t="s">
        <v>155</v>
      </c>
      <c r="G33" s="175">
        <v>592</v>
      </c>
      <c r="H33" s="176" t="s">
        <v>154</v>
      </c>
      <c r="I33" s="175">
        <v>580</v>
      </c>
      <c r="J33" s="176" t="s">
        <v>161</v>
      </c>
      <c r="K33" s="204">
        <v>632</v>
      </c>
      <c r="L33" s="148" t="s">
        <v>153</v>
      </c>
      <c r="M33" s="205" t="s">
        <v>185</v>
      </c>
      <c r="N33" s="176" t="s">
        <v>155</v>
      </c>
      <c r="O33" s="175">
        <v>487</v>
      </c>
      <c r="P33" s="179" t="s">
        <v>156</v>
      </c>
      <c r="Q33" s="173">
        <f t="shared" si="1"/>
        <v>2761</v>
      </c>
      <c r="R33" s="148" t="s">
        <v>214</v>
      </c>
    </row>
    <row r="36" spans="5:15" ht="20.25">
      <c r="E36" s="22"/>
      <c r="F36" s="22"/>
      <c r="G36" s="22"/>
      <c r="H36" s="22"/>
      <c r="I36" s="22"/>
      <c r="J36" s="22"/>
      <c r="K36" s="22"/>
      <c r="L36" s="22"/>
      <c r="M36" s="22"/>
      <c r="N36" s="22"/>
      <c r="O36" s="22"/>
    </row>
    <row r="37" spans="1:18" ht="26.25">
      <c r="A37" s="19"/>
      <c r="B37" s="74"/>
      <c r="C37" s="74"/>
      <c r="D37" s="19"/>
      <c r="E37" s="10"/>
      <c r="F37" s="10"/>
      <c r="G37" s="10"/>
      <c r="H37" s="10"/>
      <c r="I37" s="10"/>
      <c r="J37" s="10"/>
      <c r="K37" s="10"/>
      <c r="L37" s="10"/>
      <c r="M37" s="10"/>
      <c r="N37" s="21"/>
      <c r="O37" s="10"/>
      <c r="P37" s="21"/>
      <c r="Q37" s="21"/>
      <c r="R37" s="21"/>
    </row>
    <row r="38" ht="28.5" customHeight="1"/>
    <row r="39" ht="21" customHeight="1"/>
    <row r="41" spans="2:6" ht="23.25">
      <c r="B41" s="39" t="s">
        <v>92</v>
      </c>
      <c r="F41" s="39" t="s">
        <v>221</v>
      </c>
    </row>
    <row r="42" spans="5:6" ht="23.25">
      <c r="E42" s="209"/>
      <c r="F42" s="39"/>
    </row>
    <row r="43" ht="23.25">
      <c r="F43" s="39"/>
    </row>
    <row r="44" ht="23.25">
      <c r="F44" s="39"/>
    </row>
  </sheetData>
  <printOptions horizontalCentered="1" verticalCentered="1"/>
  <pageMargins left="0" right="0.5" top="0.13" bottom="0.1968503937007874" header="0.47" footer="0.2"/>
  <pageSetup horizontalDpi="300" verticalDpi="300" orientation="landscape" paperSize="9" scale="50" r:id="rId2"/>
  <drawing r:id="rId1"/>
</worksheet>
</file>

<file path=xl/worksheets/sheet10.xml><?xml version="1.0" encoding="utf-8"?>
<worksheet xmlns="http://schemas.openxmlformats.org/spreadsheetml/2006/main" xmlns:r="http://schemas.openxmlformats.org/officeDocument/2006/relationships">
  <sheetPr codeName="Tabelle13">
    <tabColor indexed="39"/>
  </sheetPr>
  <dimension ref="A1:U49"/>
  <sheetViews>
    <sheetView workbookViewId="0" topLeftCell="A21">
      <selection activeCell="I47" sqref="I47"/>
    </sheetView>
  </sheetViews>
  <sheetFormatPr defaultColWidth="11.421875" defaultRowHeight="12.75"/>
  <cols>
    <col min="1" max="4" width="4.140625" style="0" customWidth="1"/>
    <col min="5" max="5" width="8.7109375" style="0" customWidth="1"/>
    <col min="6" max="9" width="4.140625" style="0" customWidth="1"/>
    <col min="10" max="10" width="8.7109375" style="0" customWidth="1"/>
    <col min="11" max="14" width="4.140625" style="0" customWidth="1"/>
    <col min="15" max="15" width="8.7109375" style="0" customWidth="1"/>
    <col min="16" max="19" width="4.140625" style="0" customWidth="1"/>
  </cols>
  <sheetData>
    <row r="1" spans="1:5" ht="22.5" customHeight="1">
      <c r="A1" s="37" t="s">
        <v>114</v>
      </c>
      <c r="B1" s="36"/>
      <c r="C1" s="36"/>
      <c r="D1" s="36"/>
      <c r="E1" s="36"/>
    </row>
    <row r="2" spans="1:19" s="33" customFormat="1" ht="22.5" customHeight="1">
      <c r="A2" s="47" t="s">
        <v>76</v>
      </c>
      <c r="B2" s="47"/>
      <c r="C2" s="47"/>
      <c r="D2" s="47"/>
      <c r="E2" s="47"/>
      <c r="F2" s="47" t="s">
        <v>77</v>
      </c>
      <c r="G2" s="47"/>
      <c r="H2" s="47"/>
      <c r="I2" s="47"/>
      <c r="J2" s="47"/>
      <c r="K2" s="47" t="s">
        <v>78</v>
      </c>
      <c r="L2" s="47"/>
      <c r="M2" s="47"/>
      <c r="N2" s="47"/>
      <c r="O2" s="47"/>
      <c r="P2" s="47" t="s">
        <v>79</v>
      </c>
      <c r="Q2" s="47"/>
      <c r="R2" s="47"/>
      <c r="S2" s="47"/>
    </row>
    <row r="3" spans="1:19" ht="16.5" customHeight="1">
      <c r="A3" s="35" t="s">
        <v>167</v>
      </c>
      <c r="B3" s="36"/>
      <c r="C3" s="36"/>
      <c r="D3" s="36"/>
      <c r="F3" s="35" t="s">
        <v>120</v>
      </c>
      <c r="G3" s="36"/>
      <c r="H3" s="36"/>
      <c r="I3" s="36"/>
      <c r="K3" s="35" t="s">
        <v>168</v>
      </c>
      <c r="L3" s="36"/>
      <c r="M3" s="36"/>
      <c r="N3" s="36"/>
      <c r="P3" s="35" t="s">
        <v>118</v>
      </c>
      <c r="Q3" s="36"/>
      <c r="R3" s="36"/>
      <c r="S3" s="36"/>
    </row>
    <row r="5" spans="1:21" ht="12.75">
      <c r="A5" s="30">
        <v>1</v>
      </c>
      <c r="B5" s="30">
        <v>1</v>
      </c>
      <c r="C5" s="30">
        <v>1</v>
      </c>
      <c r="D5" s="30">
        <v>1</v>
      </c>
      <c r="F5" s="30">
        <v>1</v>
      </c>
      <c r="G5" s="30">
        <v>1</v>
      </c>
      <c r="H5" s="30">
        <v>1</v>
      </c>
      <c r="I5" s="30">
        <v>2</v>
      </c>
      <c r="K5" s="30">
        <v>2</v>
      </c>
      <c r="L5" s="30">
        <v>1</v>
      </c>
      <c r="M5" s="30">
        <v>2</v>
      </c>
      <c r="N5" s="30">
        <v>1</v>
      </c>
      <c r="P5" s="30">
        <v>1</v>
      </c>
      <c r="Q5" s="30">
        <v>1</v>
      </c>
      <c r="R5" s="30">
        <v>2</v>
      </c>
      <c r="S5" s="30">
        <v>2</v>
      </c>
      <c r="U5" s="125">
        <v>1</v>
      </c>
    </row>
    <row r="6" spans="1:21" ht="12.75">
      <c r="A6" s="30">
        <v>2</v>
      </c>
      <c r="B6" s="30">
        <v>1</v>
      </c>
      <c r="C6" s="30">
        <v>1</v>
      </c>
      <c r="D6" s="30">
        <v>1</v>
      </c>
      <c r="F6" s="30">
        <v>1</v>
      </c>
      <c r="G6" s="30">
        <v>1</v>
      </c>
      <c r="H6" s="30">
        <v>1</v>
      </c>
      <c r="I6" s="30">
        <v>1</v>
      </c>
      <c r="K6" s="30">
        <v>2</v>
      </c>
      <c r="L6" s="30">
        <v>2</v>
      </c>
      <c r="M6" s="30">
        <v>2</v>
      </c>
      <c r="N6" s="30">
        <v>2</v>
      </c>
      <c r="P6" s="30">
        <v>2</v>
      </c>
      <c r="Q6" s="30">
        <v>2</v>
      </c>
      <c r="R6" s="30">
        <v>1</v>
      </c>
      <c r="S6" s="30">
        <v>2</v>
      </c>
      <c r="U6" s="125">
        <v>2</v>
      </c>
    </row>
    <row r="7" spans="1:21" ht="12.75">
      <c r="A7" s="30">
        <v>3</v>
      </c>
      <c r="B7" s="30">
        <v>1</v>
      </c>
      <c r="C7" s="30">
        <v>1</v>
      </c>
      <c r="D7" s="30">
        <v>1</v>
      </c>
      <c r="F7" s="30">
        <v>1</v>
      </c>
      <c r="G7" s="30">
        <v>2</v>
      </c>
      <c r="H7" s="30">
        <v>1</v>
      </c>
      <c r="I7" s="30">
        <v>1</v>
      </c>
      <c r="K7" s="30">
        <v>1</v>
      </c>
      <c r="L7" s="30">
        <v>2</v>
      </c>
      <c r="M7" s="30">
        <v>1</v>
      </c>
      <c r="N7" s="30">
        <v>1</v>
      </c>
      <c r="P7" s="30">
        <v>1</v>
      </c>
      <c r="Q7" s="30">
        <v>2</v>
      </c>
      <c r="R7" s="30">
        <v>1</v>
      </c>
      <c r="S7" s="30">
        <v>1</v>
      </c>
      <c r="U7" s="125">
        <v>3</v>
      </c>
    </row>
    <row r="8" spans="1:21" ht="12.75">
      <c r="A8" s="30">
        <v>1</v>
      </c>
      <c r="B8" s="30">
        <v>1</v>
      </c>
      <c r="C8" s="30">
        <v>1</v>
      </c>
      <c r="D8" s="30">
        <v>1</v>
      </c>
      <c r="F8" s="30">
        <v>2</v>
      </c>
      <c r="G8" s="30">
        <v>1</v>
      </c>
      <c r="H8" s="30">
        <v>1</v>
      </c>
      <c r="I8" s="30">
        <v>1</v>
      </c>
      <c r="K8" s="30">
        <v>1</v>
      </c>
      <c r="L8" s="30">
        <v>1</v>
      </c>
      <c r="M8" s="30">
        <v>1</v>
      </c>
      <c r="N8" s="30">
        <v>1</v>
      </c>
      <c r="P8" s="30">
        <v>1</v>
      </c>
      <c r="Q8" s="30">
        <v>1</v>
      </c>
      <c r="R8" s="30">
        <v>1</v>
      </c>
      <c r="S8" s="30">
        <v>1</v>
      </c>
      <c r="U8" s="126">
        <v>4</v>
      </c>
    </row>
    <row r="9" spans="1:21" ht="12.75">
      <c r="A9" s="30">
        <v>1</v>
      </c>
      <c r="B9" s="30">
        <v>3</v>
      </c>
      <c r="C9" s="30">
        <v>2</v>
      </c>
      <c r="D9" s="30">
        <v>2</v>
      </c>
      <c r="F9" s="30">
        <v>2</v>
      </c>
      <c r="G9" s="30">
        <v>2</v>
      </c>
      <c r="H9" s="30">
        <v>1</v>
      </c>
      <c r="I9" s="30">
        <v>4</v>
      </c>
      <c r="K9" s="30">
        <v>2</v>
      </c>
      <c r="L9" s="30">
        <v>2</v>
      </c>
      <c r="M9" s="30">
        <v>2</v>
      </c>
      <c r="N9" s="30">
        <v>3</v>
      </c>
      <c r="P9" s="30">
        <v>2</v>
      </c>
      <c r="Q9" s="30">
        <v>1</v>
      </c>
      <c r="R9" s="30">
        <v>2</v>
      </c>
      <c r="S9" s="30">
        <v>1</v>
      </c>
      <c r="U9" s="126">
        <v>5</v>
      </c>
    </row>
    <row r="10" spans="1:21" ht="12.75">
      <c r="A10" s="30">
        <v>1</v>
      </c>
      <c r="B10" s="30">
        <v>2</v>
      </c>
      <c r="C10" s="30">
        <v>1</v>
      </c>
      <c r="D10" s="30">
        <v>1</v>
      </c>
      <c r="F10" s="30">
        <v>1</v>
      </c>
      <c r="G10" s="30">
        <v>1</v>
      </c>
      <c r="H10" s="30">
        <v>1</v>
      </c>
      <c r="I10" s="30">
        <v>2</v>
      </c>
      <c r="K10" s="30">
        <v>1</v>
      </c>
      <c r="L10" s="30">
        <v>1</v>
      </c>
      <c r="M10" s="30">
        <v>1</v>
      </c>
      <c r="N10" s="30">
        <v>1</v>
      </c>
      <c r="P10" s="30">
        <v>1</v>
      </c>
      <c r="Q10" s="30">
        <v>1</v>
      </c>
      <c r="R10" s="30">
        <v>1</v>
      </c>
      <c r="S10" s="30">
        <v>1</v>
      </c>
      <c r="U10" s="126">
        <v>6</v>
      </c>
    </row>
    <row r="11" spans="1:21" ht="12.75">
      <c r="A11" s="30">
        <v>2</v>
      </c>
      <c r="B11" s="30">
        <v>1</v>
      </c>
      <c r="C11" s="30">
        <v>2</v>
      </c>
      <c r="D11" s="30">
        <v>2</v>
      </c>
      <c r="F11" s="30">
        <v>2</v>
      </c>
      <c r="G11" s="30">
        <v>2</v>
      </c>
      <c r="H11" s="30">
        <v>2</v>
      </c>
      <c r="I11" s="30">
        <v>2</v>
      </c>
      <c r="K11" s="30">
        <v>1</v>
      </c>
      <c r="L11" s="30">
        <v>3</v>
      </c>
      <c r="M11" s="30">
        <v>2</v>
      </c>
      <c r="N11" s="30">
        <v>1</v>
      </c>
      <c r="P11" s="30">
        <v>2</v>
      </c>
      <c r="Q11" s="30">
        <v>2</v>
      </c>
      <c r="R11" s="30">
        <v>2</v>
      </c>
      <c r="S11" s="30">
        <v>1</v>
      </c>
      <c r="U11" s="126">
        <v>7</v>
      </c>
    </row>
    <row r="12" spans="1:21" ht="12.75">
      <c r="A12" s="30">
        <v>1</v>
      </c>
      <c r="B12" s="30">
        <v>1</v>
      </c>
      <c r="C12" s="30">
        <v>2</v>
      </c>
      <c r="D12" s="30">
        <v>2</v>
      </c>
      <c r="F12" s="30">
        <v>1</v>
      </c>
      <c r="G12" s="30">
        <v>1</v>
      </c>
      <c r="H12" s="30">
        <v>1</v>
      </c>
      <c r="I12" s="30">
        <v>1</v>
      </c>
      <c r="K12" s="30">
        <v>1</v>
      </c>
      <c r="L12" s="30">
        <v>2</v>
      </c>
      <c r="M12" s="30">
        <v>1</v>
      </c>
      <c r="N12" s="30">
        <v>1</v>
      </c>
      <c r="P12" s="30">
        <v>1</v>
      </c>
      <c r="Q12" s="30">
        <v>1</v>
      </c>
      <c r="R12" s="30">
        <v>1</v>
      </c>
      <c r="S12" s="30">
        <v>2</v>
      </c>
      <c r="U12" s="126">
        <v>8</v>
      </c>
    </row>
    <row r="13" spans="1:21" ht="12.75">
      <c r="A13" s="30">
        <v>2</v>
      </c>
      <c r="B13" s="30">
        <v>1</v>
      </c>
      <c r="C13" s="30">
        <v>1</v>
      </c>
      <c r="D13" s="30">
        <v>1</v>
      </c>
      <c r="F13" s="30">
        <v>1</v>
      </c>
      <c r="G13" s="30">
        <v>1</v>
      </c>
      <c r="H13" s="30">
        <v>1</v>
      </c>
      <c r="I13" s="30">
        <v>1</v>
      </c>
      <c r="K13" s="30">
        <v>1</v>
      </c>
      <c r="L13" s="30">
        <v>1</v>
      </c>
      <c r="M13" s="30">
        <v>1</v>
      </c>
      <c r="N13" s="30">
        <v>1</v>
      </c>
      <c r="P13" s="30">
        <v>3</v>
      </c>
      <c r="Q13" s="30">
        <v>1</v>
      </c>
      <c r="R13" s="30">
        <v>1</v>
      </c>
      <c r="S13" s="30">
        <v>1</v>
      </c>
      <c r="U13" s="126">
        <v>9</v>
      </c>
    </row>
    <row r="14" spans="1:21" ht="12.75">
      <c r="A14" s="30">
        <v>2</v>
      </c>
      <c r="B14" s="30">
        <v>1</v>
      </c>
      <c r="C14" s="30">
        <v>2</v>
      </c>
      <c r="D14" s="30">
        <v>1</v>
      </c>
      <c r="F14" s="30">
        <v>1</v>
      </c>
      <c r="G14" s="30">
        <v>2</v>
      </c>
      <c r="H14" s="30">
        <v>2</v>
      </c>
      <c r="I14" s="30">
        <v>2</v>
      </c>
      <c r="K14" s="30">
        <v>2</v>
      </c>
      <c r="L14" s="30">
        <v>2</v>
      </c>
      <c r="M14" s="30">
        <v>2</v>
      </c>
      <c r="N14" s="30">
        <v>1</v>
      </c>
      <c r="P14" s="30">
        <v>2</v>
      </c>
      <c r="Q14" s="30">
        <v>2</v>
      </c>
      <c r="R14" s="30">
        <v>2</v>
      </c>
      <c r="S14" s="30">
        <v>2</v>
      </c>
      <c r="U14" s="126">
        <v>10</v>
      </c>
    </row>
    <row r="15" spans="1:21" ht="12.75">
      <c r="A15" s="30">
        <v>2</v>
      </c>
      <c r="B15" s="30">
        <v>1</v>
      </c>
      <c r="C15" s="30">
        <v>1</v>
      </c>
      <c r="D15" s="30">
        <v>1</v>
      </c>
      <c r="F15" s="30">
        <v>1</v>
      </c>
      <c r="G15" s="30">
        <v>1</v>
      </c>
      <c r="H15" s="30">
        <v>1</v>
      </c>
      <c r="I15" s="30">
        <v>2</v>
      </c>
      <c r="K15" s="30">
        <v>1</v>
      </c>
      <c r="L15" s="30">
        <v>2</v>
      </c>
      <c r="M15" s="30">
        <v>1</v>
      </c>
      <c r="N15" s="30">
        <v>1</v>
      </c>
      <c r="P15" s="30">
        <v>2</v>
      </c>
      <c r="Q15" s="30">
        <v>1</v>
      </c>
      <c r="R15" s="30">
        <v>1</v>
      </c>
      <c r="S15" s="30">
        <v>2</v>
      </c>
      <c r="U15" s="126">
        <v>11</v>
      </c>
    </row>
    <row r="16" spans="1:21" ht="12.75">
      <c r="A16" s="30">
        <v>1</v>
      </c>
      <c r="B16" s="30">
        <v>2</v>
      </c>
      <c r="C16" s="30">
        <v>1</v>
      </c>
      <c r="D16" s="30">
        <v>1</v>
      </c>
      <c r="F16" s="30">
        <v>3</v>
      </c>
      <c r="G16" s="30">
        <v>1</v>
      </c>
      <c r="H16" s="30">
        <v>1</v>
      </c>
      <c r="I16" s="30">
        <v>1</v>
      </c>
      <c r="K16" s="30">
        <v>1</v>
      </c>
      <c r="L16" s="30">
        <v>2</v>
      </c>
      <c r="M16" s="30">
        <v>1</v>
      </c>
      <c r="N16" s="30">
        <v>1</v>
      </c>
      <c r="P16" s="30">
        <v>1</v>
      </c>
      <c r="Q16" s="30">
        <v>1</v>
      </c>
      <c r="R16" s="30">
        <v>1</v>
      </c>
      <c r="S16" s="30">
        <v>1</v>
      </c>
      <c r="U16" s="126">
        <v>12</v>
      </c>
    </row>
    <row r="17" spans="1:21" ht="12.75">
      <c r="A17" s="30">
        <v>2</v>
      </c>
      <c r="B17" s="30">
        <v>1</v>
      </c>
      <c r="C17" s="30">
        <v>2</v>
      </c>
      <c r="D17" s="30">
        <v>2</v>
      </c>
      <c r="F17" s="30">
        <v>1</v>
      </c>
      <c r="G17" s="30">
        <v>1</v>
      </c>
      <c r="H17" s="30">
        <v>2</v>
      </c>
      <c r="I17" s="30">
        <v>2</v>
      </c>
      <c r="K17" s="30">
        <v>2</v>
      </c>
      <c r="L17" s="30">
        <v>2</v>
      </c>
      <c r="M17" s="30">
        <v>1</v>
      </c>
      <c r="N17" s="30">
        <v>1</v>
      </c>
      <c r="P17" s="30">
        <v>2</v>
      </c>
      <c r="Q17" s="30">
        <v>1</v>
      </c>
      <c r="R17" s="30">
        <v>1</v>
      </c>
      <c r="S17" s="30">
        <v>1</v>
      </c>
      <c r="U17" s="126">
        <v>13</v>
      </c>
    </row>
    <row r="18" spans="1:21" ht="12.75">
      <c r="A18" s="30">
        <v>2</v>
      </c>
      <c r="B18" s="30">
        <v>1</v>
      </c>
      <c r="C18" s="30">
        <v>1</v>
      </c>
      <c r="D18" s="30">
        <v>2</v>
      </c>
      <c r="F18" s="30">
        <v>1</v>
      </c>
      <c r="G18" s="30">
        <v>1</v>
      </c>
      <c r="H18" s="30">
        <v>2</v>
      </c>
      <c r="I18" s="30">
        <v>2</v>
      </c>
      <c r="K18" s="30">
        <v>3</v>
      </c>
      <c r="L18" s="30">
        <v>4</v>
      </c>
      <c r="M18" s="30">
        <v>1</v>
      </c>
      <c r="N18" s="30">
        <v>1</v>
      </c>
      <c r="P18" s="30">
        <v>1</v>
      </c>
      <c r="Q18" s="30">
        <v>2</v>
      </c>
      <c r="R18" s="30">
        <v>1</v>
      </c>
      <c r="S18" s="30">
        <v>1</v>
      </c>
      <c r="U18" s="126">
        <v>14</v>
      </c>
    </row>
    <row r="19" spans="1:21" ht="12.75">
      <c r="A19" s="30">
        <v>1</v>
      </c>
      <c r="B19" s="30">
        <v>2</v>
      </c>
      <c r="C19" s="30">
        <v>1</v>
      </c>
      <c r="D19" s="30">
        <v>1</v>
      </c>
      <c r="F19" s="30">
        <v>1</v>
      </c>
      <c r="G19" s="30">
        <v>2</v>
      </c>
      <c r="H19" s="30">
        <v>1</v>
      </c>
      <c r="I19" s="30">
        <v>2</v>
      </c>
      <c r="K19" s="30">
        <v>3</v>
      </c>
      <c r="L19" s="30">
        <v>2</v>
      </c>
      <c r="M19" s="30">
        <v>1</v>
      </c>
      <c r="N19" s="30">
        <v>1</v>
      </c>
      <c r="P19" s="30">
        <v>1</v>
      </c>
      <c r="Q19" s="30">
        <v>2</v>
      </c>
      <c r="R19" s="30">
        <v>1</v>
      </c>
      <c r="S19" s="30">
        <v>2</v>
      </c>
      <c r="U19" s="126">
        <v>15</v>
      </c>
    </row>
    <row r="20" spans="1:21" ht="12.75">
      <c r="A20" s="30">
        <v>2</v>
      </c>
      <c r="B20" s="30">
        <v>2</v>
      </c>
      <c r="C20" s="30">
        <v>1</v>
      </c>
      <c r="D20" s="30">
        <v>2</v>
      </c>
      <c r="F20" s="30">
        <v>1</v>
      </c>
      <c r="G20" s="30">
        <v>1</v>
      </c>
      <c r="H20" s="30">
        <v>2</v>
      </c>
      <c r="I20" s="30">
        <v>1</v>
      </c>
      <c r="K20" s="30">
        <v>1</v>
      </c>
      <c r="L20" s="30">
        <v>3</v>
      </c>
      <c r="M20" s="30">
        <v>1</v>
      </c>
      <c r="N20" s="30">
        <v>5</v>
      </c>
      <c r="P20" s="30">
        <v>1</v>
      </c>
      <c r="Q20" s="30">
        <v>2</v>
      </c>
      <c r="R20" s="30">
        <v>2</v>
      </c>
      <c r="S20" s="30">
        <v>1</v>
      </c>
      <c r="U20" s="126">
        <v>16</v>
      </c>
    </row>
    <row r="21" spans="1:21" ht="12.75">
      <c r="A21" s="30">
        <v>2</v>
      </c>
      <c r="B21" s="30">
        <v>1</v>
      </c>
      <c r="C21" s="30">
        <v>1</v>
      </c>
      <c r="D21" s="30">
        <v>2</v>
      </c>
      <c r="F21" s="30">
        <v>1</v>
      </c>
      <c r="G21" s="30">
        <v>1</v>
      </c>
      <c r="H21" s="30">
        <v>1</v>
      </c>
      <c r="I21" s="30">
        <v>1</v>
      </c>
      <c r="K21" s="30">
        <v>1</v>
      </c>
      <c r="L21" s="30">
        <v>3</v>
      </c>
      <c r="M21" s="30">
        <v>2</v>
      </c>
      <c r="N21" s="30">
        <v>1</v>
      </c>
      <c r="P21" s="30">
        <v>1</v>
      </c>
      <c r="Q21" s="30">
        <v>1</v>
      </c>
      <c r="R21" s="30">
        <v>1</v>
      </c>
      <c r="S21" s="30">
        <v>1</v>
      </c>
      <c r="U21" s="126">
        <v>17</v>
      </c>
    </row>
    <row r="22" spans="1:21" ht="13.5" thickBot="1">
      <c r="A22" s="30">
        <v>2</v>
      </c>
      <c r="B22" s="30">
        <v>2</v>
      </c>
      <c r="C22" s="30">
        <v>1</v>
      </c>
      <c r="D22" s="30">
        <v>1</v>
      </c>
      <c r="F22" s="30">
        <v>3</v>
      </c>
      <c r="G22" s="30">
        <v>2</v>
      </c>
      <c r="H22" s="30">
        <v>1</v>
      </c>
      <c r="I22" s="30">
        <v>2</v>
      </c>
      <c r="K22" s="30">
        <v>1</v>
      </c>
      <c r="L22" s="30">
        <v>1</v>
      </c>
      <c r="M22" s="30">
        <v>2</v>
      </c>
      <c r="N22" s="30">
        <v>1</v>
      </c>
      <c r="P22" s="30">
        <v>1</v>
      </c>
      <c r="Q22" s="30">
        <v>2</v>
      </c>
      <c r="R22" s="30">
        <v>1</v>
      </c>
      <c r="S22" s="30">
        <v>1</v>
      </c>
      <c r="U22" s="126">
        <v>18</v>
      </c>
    </row>
    <row r="23" spans="1:19" ht="13.5" thickBot="1">
      <c r="A23" s="31">
        <f>SUM(A5:A22)</f>
        <v>30</v>
      </c>
      <c r="B23" s="31">
        <f>SUM(B5:B22)</f>
        <v>25</v>
      </c>
      <c r="C23" s="31">
        <f>SUM(C5:C22)</f>
        <v>23</v>
      </c>
      <c r="D23" s="31">
        <f>SUM(D5:D22)</f>
        <v>25</v>
      </c>
      <c r="F23" s="31">
        <f>SUM(F5:F22)</f>
        <v>25</v>
      </c>
      <c r="G23" s="31">
        <f>SUM(G5:G22)</f>
        <v>24</v>
      </c>
      <c r="H23" s="31">
        <f>SUM(H5:H22)</f>
        <v>23</v>
      </c>
      <c r="I23" s="31">
        <f>SUM(I5:I22)</f>
        <v>30</v>
      </c>
      <c r="K23" s="31">
        <f>SUM(K5:K22)</f>
        <v>27</v>
      </c>
      <c r="L23" s="31">
        <f>SUM(L5:L22)</f>
        <v>36</v>
      </c>
      <c r="M23" s="31">
        <f>SUM(M5:M22)</f>
        <v>25</v>
      </c>
      <c r="N23" s="31">
        <f>SUM(N5:N22)</f>
        <v>25</v>
      </c>
      <c r="P23" s="31">
        <f>SUM(P5:P22)</f>
        <v>26</v>
      </c>
      <c r="Q23" s="31">
        <f>SUM(Q5:Q22)</f>
        <v>26</v>
      </c>
      <c r="R23" s="31">
        <f>SUM(R5:R22)</f>
        <v>23</v>
      </c>
      <c r="S23" s="31">
        <f>SUM(S5:S22)</f>
        <v>24</v>
      </c>
    </row>
    <row r="25" spans="5:20" ht="12.75">
      <c r="E25">
        <f>SUM(A23:D23)</f>
        <v>103</v>
      </c>
      <c r="J25">
        <f>SUM(F23:I23)</f>
        <v>102</v>
      </c>
      <c r="O25">
        <f>SUM(K23:N23)</f>
        <v>113</v>
      </c>
      <c r="T25">
        <f>SUM(P23:S23)</f>
        <v>99</v>
      </c>
    </row>
    <row r="26" spans="1:19" ht="22.5" customHeight="1">
      <c r="A26" s="27" t="s">
        <v>80</v>
      </c>
      <c r="B26" s="27"/>
      <c r="C26" s="27"/>
      <c r="D26" s="27"/>
      <c r="E26" s="27"/>
      <c r="F26" s="27" t="s">
        <v>73</v>
      </c>
      <c r="G26" s="27"/>
      <c r="H26" s="27"/>
      <c r="I26" s="27"/>
      <c r="J26" s="27"/>
      <c r="K26" s="27" t="s">
        <v>75</v>
      </c>
      <c r="L26" s="27"/>
      <c r="M26" s="27"/>
      <c r="N26" s="27"/>
      <c r="O26" s="27"/>
      <c r="P26" s="27" t="s">
        <v>75</v>
      </c>
      <c r="Q26" s="27"/>
      <c r="R26" s="27"/>
      <c r="S26" s="27"/>
    </row>
    <row r="27" spans="1:19" ht="16.5" customHeight="1">
      <c r="A27" s="35"/>
      <c r="B27" s="36"/>
      <c r="C27" s="36"/>
      <c r="D27" s="36"/>
      <c r="F27" s="35" t="s">
        <v>169</v>
      </c>
      <c r="G27" s="36"/>
      <c r="H27" s="36"/>
      <c r="I27" s="36"/>
      <c r="K27" s="35" t="s">
        <v>8</v>
      </c>
      <c r="L27" s="36"/>
      <c r="M27" s="36"/>
      <c r="N27" s="36"/>
      <c r="P27" s="35" t="s">
        <v>8</v>
      </c>
      <c r="Q27" s="36"/>
      <c r="R27" s="36"/>
      <c r="S27" s="36"/>
    </row>
    <row r="29" spans="1:19" ht="12.75">
      <c r="A29" s="30"/>
      <c r="B29" s="30"/>
      <c r="C29" s="30"/>
      <c r="D29" s="30"/>
      <c r="F29" s="30">
        <v>2</v>
      </c>
      <c r="G29" s="30">
        <v>1</v>
      </c>
      <c r="H29" s="30">
        <v>1</v>
      </c>
      <c r="I29" s="30">
        <v>2</v>
      </c>
      <c r="K29" s="30"/>
      <c r="L29" s="30"/>
      <c r="M29" s="30"/>
      <c r="N29" s="30"/>
      <c r="P29" s="30"/>
      <c r="Q29" s="30"/>
      <c r="R29" s="30"/>
      <c r="S29" s="30"/>
    </row>
    <row r="30" spans="1:19" ht="12.75">
      <c r="A30" s="30"/>
      <c r="B30" s="30"/>
      <c r="C30" s="30"/>
      <c r="D30" s="30"/>
      <c r="F30" s="30">
        <v>2</v>
      </c>
      <c r="G30" s="30">
        <v>2</v>
      </c>
      <c r="H30" s="30">
        <v>1</v>
      </c>
      <c r="I30" s="30">
        <v>1</v>
      </c>
      <c r="K30" s="30"/>
      <c r="L30" s="30"/>
      <c r="M30" s="30"/>
      <c r="N30" s="30"/>
      <c r="P30" s="30"/>
      <c r="Q30" s="30"/>
      <c r="R30" s="30"/>
      <c r="S30" s="30"/>
    </row>
    <row r="31" spans="1:19" ht="12.75">
      <c r="A31" s="30"/>
      <c r="B31" s="30"/>
      <c r="C31" s="30"/>
      <c r="D31" s="30"/>
      <c r="F31" s="30">
        <v>2</v>
      </c>
      <c r="G31" s="30">
        <v>2</v>
      </c>
      <c r="H31" s="30">
        <v>2</v>
      </c>
      <c r="I31" s="30">
        <v>1</v>
      </c>
      <c r="K31" s="30"/>
      <c r="L31" s="30"/>
      <c r="M31" s="30"/>
      <c r="N31" s="30"/>
      <c r="P31" s="30"/>
      <c r="Q31" s="30"/>
      <c r="R31" s="30"/>
      <c r="S31" s="30"/>
    </row>
    <row r="32" spans="1:19" ht="12.75">
      <c r="A32" s="30"/>
      <c r="B32" s="30"/>
      <c r="C32" s="30"/>
      <c r="D32" s="30"/>
      <c r="F32" s="30">
        <v>1</v>
      </c>
      <c r="G32" s="30">
        <v>1</v>
      </c>
      <c r="H32" s="30">
        <v>1</v>
      </c>
      <c r="I32" s="30">
        <v>2</v>
      </c>
      <c r="K32" s="30"/>
      <c r="L32" s="30"/>
      <c r="M32" s="30"/>
      <c r="N32" s="30"/>
      <c r="P32" s="30"/>
      <c r="Q32" s="30"/>
      <c r="R32" s="30"/>
      <c r="S32" s="30"/>
    </row>
    <row r="33" spans="1:19" ht="12.75">
      <c r="A33" s="30"/>
      <c r="B33" s="30"/>
      <c r="C33" s="30"/>
      <c r="D33" s="30"/>
      <c r="F33" s="30">
        <v>1</v>
      </c>
      <c r="G33" s="30">
        <v>2</v>
      </c>
      <c r="H33" s="30">
        <v>2</v>
      </c>
      <c r="I33" s="30">
        <v>3</v>
      </c>
      <c r="K33" s="30"/>
      <c r="L33" s="30"/>
      <c r="M33" s="30"/>
      <c r="N33" s="30"/>
      <c r="P33" s="30"/>
      <c r="Q33" s="30"/>
      <c r="R33" s="30"/>
      <c r="S33" s="30"/>
    </row>
    <row r="34" spans="1:19" ht="12.75">
      <c r="A34" s="30"/>
      <c r="B34" s="30"/>
      <c r="C34" s="30"/>
      <c r="D34" s="30"/>
      <c r="F34" s="30">
        <v>1</v>
      </c>
      <c r="G34" s="30">
        <v>1</v>
      </c>
      <c r="H34" s="30">
        <v>1</v>
      </c>
      <c r="I34" s="30">
        <v>1</v>
      </c>
      <c r="K34" s="30"/>
      <c r="L34" s="30"/>
      <c r="M34" s="30"/>
      <c r="N34" s="30"/>
      <c r="P34" s="30"/>
      <c r="Q34" s="30"/>
      <c r="R34" s="30"/>
      <c r="S34" s="30"/>
    </row>
    <row r="35" spans="1:19" ht="12.75">
      <c r="A35" s="30"/>
      <c r="B35" s="30"/>
      <c r="C35" s="30"/>
      <c r="D35" s="30"/>
      <c r="F35" s="30">
        <v>2</v>
      </c>
      <c r="G35" s="30">
        <v>2</v>
      </c>
      <c r="H35" s="30">
        <v>1</v>
      </c>
      <c r="I35" s="30">
        <v>1</v>
      </c>
      <c r="K35" s="30"/>
      <c r="L35" s="30"/>
      <c r="M35" s="30"/>
      <c r="N35" s="30"/>
      <c r="P35" s="30"/>
      <c r="Q35" s="30"/>
      <c r="R35" s="30"/>
      <c r="S35" s="30"/>
    </row>
    <row r="36" spans="1:19" ht="12.75">
      <c r="A36" s="30"/>
      <c r="B36" s="30"/>
      <c r="C36" s="30"/>
      <c r="D36" s="30"/>
      <c r="F36" s="30">
        <v>2</v>
      </c>
      <c r="G36" s="30">
        <v>1</v>
      </c>
      <c r="H36" s="30">
        <v>1</v>
      </c>
      <c r="I36" s="30">
        <v>1</v>
      </c>
      <c r="K36" s="30"/>
      <c r="L36" s="30"/>
      <c r="M36" s="30"/>
      <c r="N36" s="30"/>
      <c r="P36" s="30"/>
      <c r="Q36" s="30"/>
      <c r="R36" s="30"/>
      <c r="S36" s="30"/>
    </row>
    <row r="37" spans="1:19" ht="12.75">
      <c r="A37" s="30"/>
      <c r="B37" s="30"/>
      <c r="C37" s="30"/>
      <c r="D37" s="30"/>
      <c r="F37" s="30">
        <v>1</v>
      </c>
      <c r="G37" s="30">
        <v>1</v>
      </c>
      <c r="H37" s="30">
        <v>1</v>
      </c>
      <c r="I37" s="30">
        <v>1</v>
      </c>
      <c r="K37" s="30"/>
      <c r="L37" s="30"/>
      <c r="M37" s="30"/>
      <c r="N37" s="30"/>
      <c r="P37" s="30"/>
      <c r="Q37" s="30"/>
      <c r="R37" s="30"/>
      <c r="S37" s="30"/>
    </row>
    <row r="38" spans="1:19" ht="12.75">
      <c r="A38" s="30"/>
      <c r="B38" s="30"/>
      <c r="C38" s="30"/>
      <c r="D38" s="30"/>
      <c r="F38" s="30">
        <v>2</v>
      </c>
      <c r="G38" s="30">
        <v>2</v>
      </c>
      <c r="H38" s="30">
        <v>2</v>
      </c>
      <c r="I38" s="30">
        <v>2</v>
      </c>
      <c r="K38" s="30"/>
      <c r="L38" s="30"/>
      <c r="M38" s="30"/>
      <c r="N38" s="30"/>
      <c r="P38" s="30"/>
      <c r="Q38" s="30"/>
      <c r="R38" s="30"/>
      <c r="S38" s="30"/>
    </row>
    <row r="39" spans="1:19" ht="12.75">
      <c r="A39" s="30"/>
      <c r="B39" s="30"/>
      <c r="C39" s="30"/>
      <c r="D39" s="30"/>
      <c r="F39" s="30">
        <v>2</v>
      </c>
      <c r="G39" s="30">
        <v>1</v>
      </c>
      <c r="H39" s="30">
        <v>1</v>
      </c>
      <c r="I39" s="30">
        <v>1</v>
      </c>
      <c r="K39" s="30"/>
      <c r="L39" s="30"/>
      <c r="M39" s="30"/>
      <c r="N39" s="30"/>
      <c r="P39" s="30"/>
      <c r="Q39" s="30"/>
      <c r="R39" s="30"/>
      <c r="S39" s="30"/>
    </row>
    <row r="40" spans="1:19" ht="12.75">
      <c r="A40" s="30"/>
      <c r="B40" s="30"/>
      <c r="C40" s="30"/>
      <c r="D40" s="30"/>
      <c r="F40" s="30">
        <v>2</v>
      </c>
      <c r="G40" s="30">
        <v>2</v>
      </c>
      <c r="H40" s="30">
        <v>1</v>
      </c>
      <c r="I40" s="30">
        <v>2</v>
      </c>
      <c r="K40" s="30"/>
      <c r="L40" s="30"/>
      <c r="M40" s="30"/>
      <c r="N40" s="30"/>
      <c r="P40" s="30"/>
      <c r="Q40" s="30"/>
      <c r="R40" s="30"/>
      <c r="S40" s="30"/>
    </row>
    <row r="41" spans="1:19" ht="12.75">
      <c r="A41" s="30"/>
      <c r="B41" s="30"/>
      <c r="C41" s="30"/>
      <c r="D41" s="30"/>
      <c r="F41" s="30">
        <v>1</v>
      </c>
      <c r="G41" s="30">
        <v>2</v>
      </c>
      <c r="H41" s="30">
        <v>1</v>
      </c>
      <c r="I41" s="30">
        <v>1</v>
      </c>
      <c r="K41" s="30"/>
      <c r="L41" s="30"/>
      <c r="M41" s="30"/>
      <c r="N41" s="30"/>
      <c r="P41" s="30"/>
      <c r="Q41" s="30"/>
      <c r="R41" s="30"/>
      <c r="S41" s="30"/>
    </row>
    <row r="42" spans="1:19" ht="12.75">
      <c r="A42" s="30"/>
      <c r="B42" s="30"/>
      <c r="C42" s="30"/>
      <c r="D42" s="30"/>
      <c r="F42" s="30">
        <v>2</v>
      </c>
      <c r="G42" s="30">
        <v>3</v>
      </c>
      <c r="H42" s="30">
        <v>2</v>
      </c>
      <c r="I42" s="30">
        <v>2</v>
      </c>
      <c r="K42" s="30"/>
      <c r="L42" s="30"/>
      <c r="M42" s="30"/>
      <c r="N42" s="30"/>
      <c r="P42" s="30"/>
      <c r="Q42" s="30"/>
      <c r="R42" s="30"/>
      <c r="S42" s="30"/>
    </row>
    <row r="43" spans="1:19" ht="12.75">
      <c r="A43" s="30"/>
      <c r="B43" s="30"/>
      <c r="C43" s="30"/>
      <c r="D43" s="30"/>
      <c r="F43" s="30">
        <v>3</v>
      </c>
      <c r="G43" s="30">
        <v>2</v>
      </c>
      <c r="H43" s="30">
        <v>1</v>
      </c>
      <c r="I43" s="30">
        <v>2</v>
      </c>
      <c r="K43" s="30"/>
      <c r="L43" s="30"/>
      <c r="M43" s="30"/>
      <c r="N43" s="30"/>
      <c r="P43" s="30"/>
      <c r="Q43" s="30"/>
      <c r="R43" s="30"/>
      <c r="S43" s="30"/>
    </row>
    <row r="44" spans="1:19" ht="12.75">
      <c r="A44" s="30"/>
      <c r="B44" s="30"/>
      <c r="C44" s="30"/>
      <c r="D44" s="30"/>
      <c r="F44" s="30">
        <v>2</v>
      </c>
      <c r="G44" s="30">
        <v>3</v>
      </c>
      <c r="H44" s="30">
        <v>1</v>
      </c>
      <c r="I44" s="30">
        <v>2</v>
      </c>
      <c r="K44" s="30"/>
      <c r="L44" s="30"/>
      <c r="M44" s="30"/>
      <c r="N44" s="30"/>
      <c r="P44" s="30"/>
      <c r="Q44" s="30"/>
      <c r="R44" s="30"/>
      <c r="S44" s="30"/>
    </row>
    <row r="45" spans="1:19" ht="12.75">
      <c r="A45" s="30"/>
      <c r="B45" s="30"/>
      <c r="C45" s="30"/>
      <c r="D45" s="30"/>
      <c r="F45" s="30">
        <v>2</v>
      </c>
      <c r="G45" s="30">
        <v>2</v>
      </c>
      <c r="H45" s="30">
        <v>1</v>
      </c>
      <c r="I45" s="30">
        <v>2</v>
      </c>
      <c r="K45" s="30"/>
      <c r="L45" s="30"/>
      <c r="M45" s="30"/>
      <c r="N45" s="30"/>
      <c r="P45" s="30"/>
      <c r="Q45" s="30"/>
      <c r="R45" s="30"/>
      <c r="S45" s="30"/>
    </row>
    <row r="46" spans="1:19" ht="13.5" thickBot="1">
      <c r="A46" s="30"/>
      <c r="B46" s="30"/>
      <c r="C46" s="30"/>
      <c r="D46" s="30"/>
      <c r="F46" s="30">
        <v>1</v>
      </c>
      <c r="G46" s="30">
        <v>1</v>
      </c>
      <c r="H46" s="30">
        <v>2</v>
      </c>
      <c r="I46" s="30">
        <v>1</v>
      </c>
      <c r="K46" s="30"/>
      <c r="L46" s="30"/>
      <c r="M46" s="30"/>
      <c r="N46" s="30"/>
      <c r="P46" s="30"/>
      <c r="Q46" s="30"/>
      <c r="R46" s="30"/>
      <c r="S46" s="30"/>
    </row>
    <row r="47" spans="1:19" ht="13.5" thickBot="1">
      <c r="A47" s="31">
        <f>SUM(A29:A46)</f>
        <v>0</v>
      </c>
      <c r="B47" s="31">
        <f>SUM(B29:B46)</f>
        <v>0</v>
      </c>
      <c r="C47" s="31">
        <f>SUM(C29:C46)</f>
        <v>0</v>
      </c>
      <c r="D47" s="31">
        <f>SUM(D29:D46)</f>
        <v>0</v>
      </c>
      <c r="F47" s="31">
        <f>SUM(F29:F46)</f>
        <v>31</v>
      </c>
      <c r="G47" s="31">
        <f>SUM(G29:G46)</f>
        <v>31</v>
      </c>
      <c r="H47" s="31">
        <f>SUM(H29:H46)</f>
        <v>23</v>
      </c>
      <c r="I47" s="31">
        <f>SUM(I29:I46)</f>
        <v>28</v>
      </c>
      <c r="K47" s="31">
        <f>SUM(K29:K46)</f>
        <v>0</v>
      </c>
      <c r="L47" s="31">
        <f>SUM(L29:L46)</f>
        <v>0</v>
      </c>
      <c r="M47" s="31">
        <f>SUM(M29:M46)</f>
        <v>0</v>
      </c>
      <c r="N47" s="31">
        <f>SUM(N29:N46)</f>
        <v>0</v>
      </c>
      <c r="P47" s="31">
        <f>SUM(P29:P46)</f>
        <v>0</v>
      </c>
      <c r="Q47" s="31">
        <f>SUM(Q29:Q46)</f>
        <v>0</v>
      </c>
      <c r="R47" s="31">
        <f>SUM(R29:R46)</f>
        <v>0</v>
      </c>
      <c r="S47" s="31">
        <f>SUM(S29:S46)</f>
        <v>0</v>
      </c>
    </row>
    <row r="49" spans="5:10" ht="12.75">
      <c r="E49">
        <f>SUM(A47:D47)</f>
        <v>0</v>
      </c>
      <c r="J49">
        <f>SUM(F47:I47)</f>
        <v>113</v>
      </c>
    </row>
  </sheetData>
  <conditionalFormatting sqref="K47:N47 A47:D47 F47:I47 A23:D23 F23:I23 K23:N23 P23:S23 P47:S47">
    <cfRule type="cellIs" priority="1" dxfId="5" operator="between" stopIfTrue="1">
      <formula>18</formula>
      <formula>19</formula>
    </cfRule>
    <cfRule type="cellIs" priority="2" dxfId="6" operator="between" stopIfTrue="1">
      <formula>20</formula>
      <formula>24</formula>
    </cfRule>
    <cfRule type="cellIs" priority="3" dxfId="7" operator="between" stopIfTrue="1">
      <formula>25</formula>
      <formula>29</formula>
    </cfRule>
  </conditionalFormatting>
  <dataValidations count="1">
    <dataValidation type="whole" allowBlank="1" showInputMessage="1" showErrorMessage="1" sqref="A5:D22 F5:I22 K5:N22 P5:S22 A29:D46 F29:I46 K29:N46 P29:S46">
      <formula1>1</formula1>
      <formula2>7</formula2>
    </dataValidation>
  </dataValidations>
  <printOptions/>
  <pageMargins left="0.5905511811023623" right="0.3937007874015748"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Tabelle14">
    <tabColor indexed="39"/>
  </sheetPr>
  <dimension ref="A1:U49"/>
  <sheetViews>
    <sheetView workbookViewId="0" topLeftCell="A1">
      <selection activeCell="S23" sqref="S23"/>
    </sheetView>
  </sheetViews>
  <sheetFormatPr defaultColWidth="11.421875" defaultRowHeight="12.75"/>
  <cols>
    <col min="1" max="4" width="4.140625" style="0" customWidth="1"/>
    <col min="5" max="5" width="8.7109375" style="0" customWidth="1"/>
    <col min="6" max="9" width="4.140625" style="0" customWidth="1"/>
    <col min="10" max="10" width="8.7109375" style="0" customWidth="1"/>
    <col min="11" max="14" width="4.140625" style="0" customWidth="1"/>
    <col min="15" max="15" width="8.7109375" style="0" customWidth="1"/>
    <col min="16" max="19" width="4.140625" style="0" customWidth="1"/>
  </cols>
  <sheetData>
    <row r="1" spans="1:5" ht="22.5" customHeight="1">
      <c r="A1" s="37" t="s">
        <v>122</v>
      </c>
      <c r="B1" s="36"/>
      <c r="C1" s="36"/>
      <c r="D1" s="36"/>
      <c r="E1" s="36"/>
    </row>
    <row r="2" spans="1:19" s="33" customFormat="1" ht="22.5" customHeight="1">
      <c r="A2" s="47" t="s">
        <v>76</v>
      </c>
      <c r="B2" s="47"/>
      <c r="C2" s="47"/>
      <c r="D2" s="47"/>
      <c r="E2" s="47"/>
      <c r="F2" s="47" t="s">
        <v>77</v>
      </c>
      <c r="G2" s="47"/>
      <c r="H2" s="47"/>
      <c r="I2" s="47"/>
      <c r="J2" s="47"/>
      <c r="K2" s="47" t="s">
        <v>78</v>
      </c>
      <c r="L2" s="47"/>
      <c r="M2" s="47"/>
      <c r="N2" s="47"/>
      <c r="O2" s="47"/>
      <c r="P2" s="47" t="s">
        <v>79</v>
      </c>
      <c r="Q2" s="47"/>
      <c r="R2" s="47"/>
      <c r="S2" s="47"/>
    </row>
    <row r="3" spans="1:19" ht="16.5" customHeight="1">
      <c r="A3" s="35" t="s">
        <v>165</v>
      </c>
      <c r="B3" s="36"/>
      <c r="C3" s="36"/>
      <c r="D3" s="36"/>
      <c r="F3" s="35" t="s">
        <v>206</v>
      </c>
      <c r="G3" s="36"/>
      <c r="H3" s="36"/>
      <c r="I3" s="36"/>
      <c r="K3" s="35" t="s">
        <v>207</v>
      </c>
      <c r="L3" s="36"/>
      <c r="M3" s="36"/>
      <c r="N3" s="36"/>
      <c r="P3" s="35" t="s">
        <v>166</v>
      </c>
      <c r="Q3" s="36"/>
      <c r="R3" s="36"/>
      <c r="S3" s="36"/>
    </row>
    <row r="5" spans="1:21" ht="12.75">
      <c r="A5" s="30">
        <v>1</v>
      </c>
      <c r="B5" s="30">
        <v>1</v>
      </c>
      <c r="C5" s="30">
        <v>1</v>
      </c>
      <c r="D5" s="30">
        <v>1</v>
      </c>
      <c r="F5" s="30">
        <v>2</v>
      </c>
      <c r="G5" s="30">
        <v>1</v>
      </c>
      <c r="H5" s="30">
        <v>1</v>
      </c>
      <c r="I5" s="30">
        <v>2</v>
      </c>
      <c r="J5" s="114"/>
      <c r="K5" s="30">
        <v>2</v>
      </c>
      <c r="L5" s="30">
        <v>1</v>
      </c>
      <c r="M5" s="30">
        <v>1</v>
      </c>
      <c r="N5" s="30">
        <v>1</v>
      </c>
      <c r="P5" s="30">
        <v>1</v>
      </c>
      <c r="Q5" s="30">
        <v>1</v>
      </c>
      <c r="R5" s="30">
        <v>1</v>
      </c>
      <c r="S5" s="30">
        <v>2</v>
      </c>
      <c r="U5" s="125">
        <v>1</v>
      </c>
    </row>
    <row r="6" spans="1:21" ht="12.75">
      <c r="A6" s="30">
        <v>2</v>
      </c>
      <c r="B6" s="30">
        <v>2</v>
      </c>
      <c r="C6" s="30">
        <v>2</v>
      </c>
      <c r="D6" s="30">
        <v>2</v>
      </c>
      <c r="F6" s="30">
        <v>2</v>
      </c>
      <c r="G6" s="30">
        <v>2</v>
      </c>
      <c r="H6" s="30">
        <v>2</v>
      </c>
      <c r="I6" s="30">
        <v>1</v>
      </c>
      <c r="K6" s="30">
        <v>2</v>
      </c>
      <c r="L6" s="30">
        <v>2</v>
      </c>
      <c r="M6" s="30">
        <v>2</v>
      </c>
      <c r="N6" s="30">
        <v>2</v>
      </c>
      <c r="P6" s="30">
        <v>2</v>
      </c>
      <c r="Q6" s="30">
        <v>1</v>
      </c>
      <c r="R6" s="30">
        <v>2</v>
      </c>
      <c r="S6" s="30">
        <v>2</v>
      </c>
      <c r="U6" s="125">
        <v>2</v>
      </c>
    </row>
    <row r="7" spans="1:21" ht="12.75">
      <c r="A7" s="30">
        <v>1</v>
      </c>
      <c r="B7" s="30">
        <v>1</v>
      </c>
      <c r="C7" s="30">
        <v>1</v>
      </c>
      <c r="D7" s="30">
        <v>4</v>
      </c>
      <c r="F7" s="30">
        <v>2</v>
      </c>
      <c r="G7" s="30">
        <v>1</v>
      </c>
      <c r="H7" s="30">
        <v>1</v>
      </c>
      <c r="I7" s="30">
        <v>2</v>
      </c>
      <c r="K7" s="30">
        <v>2</v>
      </c>
      <c r="L7" s="30">
        <v>1</v>
      </c>
      <c r="M7" s="30">
        <v>2</v>
      </c>
      <c r="N7" s="30">
        <v>1</v>
      </c>
      <c r="P7" s="30">
        <v>1</v>
      </c>
      <c r="Q7" s="30">
        <v>1</v>
      </c>
      <c r="R7" s="30">
        <v>1</v>
      </c>
      <c r="S7" s="30">
        <v>1</v>
      </c>
      <c r="U7" s="125">
        <v>3</v>
      </c>
    </row>
    <row r="8" spans="1:21" ht="12.75">
      <c r="A8" s="30">
        <v>1</v>
      </c>
      <c r="B8" s="30">
        <v>2</v>
      </c>
      <c r="C8" s="30">
        <v>2</v>
      </c>
      <c r="D8" s="30">
        <v>1</v>
      </c>
      <c r="F8" s="30">
        <v>1</v>
      </c>
      <c r="G8" s="30">
        <v>1</v>
      </c>
      <c r="H8" s="30">
        <v>1</v>
      </c>
      <c r="I8" s="30">
        <v>1</v>
      </c>
      <c r="K8" s="30">
        <v>1</v>
      </c>
      <c r="L8" s="30">
        <v>1</v>
      </c>
      <c r="M8" s="30">
        <v>2</v>
      </c>
      <c r="N8" s="30">
        <v>1</v>
      </c>
      <c r="P8" s="30">
        <v>3</v>
      </c>
      <c r="Q8" s="30">
        <v>1</v>
      </c>
      <c r="R8" s="30">
        <v>3</v>
      </c>
      <c r="S8" s="30">
        <v>1</v>
      </c>
      <c r="U8" s="126">
        <v>4</v>
      </c>
    </row>
    <row r="9" spans="1:21" ht="12.75">
      <c r="A9" s="30">
        <v>2</v>
      </c>
      <c r="B9" s="30">
        <v>2</v>
      </c>
      <c r="C9" s="30">
        <v>5</v>
      </c>
      <c r="D9" s="30">
        <v>2</v>
      </c>
      <c r="F9" s="30">
        <v>2</v>
      </c>
      <c r="G9" s="30">
        <v>2</v>
      </c>
      <c r="H9" s="30">
        <v>1</v>
      </c>
      <c r="I9" s="30">
        <v>1</v>
      </c>
      <c r="K9" s="30">
        <v>3</v>
      </c>
      <c r="L9" s="30">
        <v>3</v>
      </c>
      <c r="M9" s="30">
        <v>2</v>
      </c>
      <c r="N9" s="30">
        <v>2</v>
      </c>
      <c r="P9" s="30">
        <v>2</v>
      </c>
      <c r="Q9" s="30">
        <v>2</v>
      </c>
      <c r="R9" s="30">
        <v>2</v>
      </c>
      <c r="S9" s="30">
        <v>2</v>
      </c>
      <c r="U9" s="126">
        <v>5</v>
      </c>
    </row>
    <row r="10" spans="1:21" ht="12.75">
      <c r="A10" s="30">
        <v>1</v>
      </c>
      <c r="B10" s="30">
        <v>2</v>
      </c>
      <c r="C10" s="30">
        <v>1</v>
      </c>
      <c r="D10" s="30">
        <v>1</v>
      </c>
      <c r="F10" s="30">
        <v>2</v>
      </c>
      <c r="G10" s="30">
        <v>1</v>
      </c>
      <c r="H10" s="30">
        <v>2</v>
      </c>
      <c r="I10" s="30">
        <v>1</v>
      </c>
      <c r="K10" s="30">
        <v>1</v>
      </c>
      <c r="L10" s="30">
        <v>1</v>
      </c>
      <c r="M10" s="30">
        <v>1</v>
      </c>
      <c r="N10" s="30">
        <v>1</v>
      </c>
      <c r="P10" s="30">
        <v>1</v>
      </c>
      <c r="Q10" s="30">
        <v>1</v>
      </c>
      <c r="R10" s="30">
        <v>1</v>
      </c>
      <c r="S10" s="30">
        <v>1</v>
      </c>
      <c r="U10" s="126">
        <v>6</v>
      </c>
    </row>
    <row r="11" spans="1:21" ht="12.75">
      <c r="A11" s="30">
        <v>2</v>
      </c>
      <c r="B11" s="30">
        <v>2</v>
      </c>
      <c r="C11" s="30">
        <v>2</v>
      </c>
      <c r="D11" s="30">
        <v>2</v>
      </c>
      <c r="F11" s="30">
        <v>2</v>
      </c>
      <c r="G11" s="30">
        <v>2</v>
      </c>
      <c r="H11" s="30">
        <v>2</v>
      </c>
      <c r="I11" s="30">
        <v>2</v>
      </c>
      <c r="K11" s="30">
        <v>2</v>
      </c>
      <c r="L11" s="30">
        <v>2</v>
      </c>
      <c r="M11" s="30">
        <v>2</v>
      </c>
      <c r="N11" s="30">
        <v>1</v>
      </c>
      <c r="P11" s="30">
        <v>1</v>
      </c>
      <c r="Q11" s="30">
        <v>2</v>
      </c>
      <c r="R11" s="30">
        <v>1</v>
      </c>
      <c r="S11" s="30">
        <v>2</v>
      </c>
      <c r="U11" s="126">
        <v>7</v>
      </c>
    </row>
    <row r="12" spans="1:21" ht="12.75">
      <c r="A12" s="30">
        <v>1</v>
      </c>
      <c r="B12" s="30">
        <v>1</v>
      </c>
      <c r="C12" s="30">
        <v>1</v>
      </c>
      <c r="D12" s="30">
        <v>1</v>
      </c>
      <c r="F12" s="30">
        <v>3</v>
      </c>
      <c r="G12" s="30">
        <v>1</v>
      </c>
      <c r="H12" s="30">
        <v>2</v>
      </c>
      <c r="I12" s="30">
        <v>3</v>
      </c>
      <c r="K12" s="30">
        <v>1</v>
      </c>
      <c r="L12" s="30">
        <v>5</v>
      </c>
      <c r="M12" s="30">
        <v>1</v>
      </c>
      <c r="N12" s="30">
        <v>1</v>
      </c>
      <c r="P12" s="30">
        <v>1</v>
      </c>
      <c r="Q12" s="30">
        <v>1</v>
      </c>
      <c r="R12" s="30">
        <v>1</v>
      </c>
      <c r="S12" s="30">
        <v>1</v>
      </c>
      <c r="U12" s="126">
        <v>8</v>
      </c>
    </row>
    <row r="13" spans="1:21" ht="12.75">
      <c r="A13" s="30">
        <v>1</v>
      </c>
      <c r="B13" s="30">
        <v>2</v>
      </c>
      <c r="C13" s="30">
        <v>1</v>
      </c>
      <c r="D13" s="30">
        <v>1</v>
      </c>
      <c r="F13" s="30">
        <v>1</v>
      </c>
      <c r="G13" s="30">
        <v>2</v>
      </c>
      <c r="H13" s="30">
        <v>2</v>
      </c>
      <c r="I13" s="30">
        <v>1</v>
      </c>
      <c r="K13" s="30">
        <v>1</v>
      </c>
      <c r="L13" s="30">
        <v>2</v>
      </c>
      <c r="M13" s="30">
        <v>1</v>
      </c>
      <c r="N13" s="30">
        <v>1</v>
      </c>
      <c r="P13" s="30">
        <v>1</v>
      </c>
      <c r="Q13" s="30">
        <v>1</v>
      </c>
      <c r="R13" s="30">
        <v>1</v>
      </c>
      <c r="S13" s="30">
        <v>1</v>
      </c>
      <c r="U13" s="126">
        <v>9</v>
      </c>
    </row>
    <row r="14" spans="1:21" ht="12.75">
      <c r="A14" s="30">
        <v>2</v>
      </c>
      <c r="B14" s="30">
        <v>1</v>
      </c>
      <c r="C14" s="30">
        <v>2</v>
      </c>
      <c r="D14" s="30">
        <v>1</v>
      </c>
      <c r="F14" s="30">
        <v>1</v>
      </c>
      <c r="G14" s="30">
        <v>2</v>
      </c>
      <c r="H14" s="30">
        <v>1</v>
      </c>
      <c r="I14" s="30">
        <v>1</v>
      </c>
      <c r="K14" s="30">
        <v>2</v>
      </c>
      <c r="L14" s="30">
        <v>1</v>
      </c>
      <c r="M14" s="30">
        <v>2</v>
      </c>
      <c r="N14" s="30">
        <v>1</v>
      </c>
      <c r="P14" s="30">
        <v>2</v>
      </c>
      <c r="Q14" s="30">
        <v>2</v>
      </c>
      <c r="R14" s="30">
        <v>2</v>
      </c>
      <c r="S14" s="30">
        <v>2</v>
      </c>
      <c r="U14" s="126">
        <v>10</v>
      </c>
    </row>
    <row r="15" spans="1:21" ht="12.75">
      <c r="A15" s="30">
        <v>1</v>
      </c>
      <c r="B15" s="30">
        <v>2</v>
      </c>
      <c r="C15" s="30">
        <v>1</v>
      </c>
      <c r="D15" s="30">
        <v>1</v>
      </c>
      <c r="F15" s="30">
        <v>1</v>
      </c>
      <c r="G15" s="30">
        <v>1</v>
      </c>
      <c r="H15" s="30">
        <v>1</v>
      </c>
      <c r="I15" s="30">
        <v>2</v>
      </c>
      <c r="K15" s="30">
        <v>1</v>
      </c>
      <c r="L15" s="30">
        <v>1</v>
      </c>
      <c r="M15" s="30">
        <v>1</v>
      </c>
      <c r="N15" s="30">
        <v>1</v>
      </c>
      <c r="P15" s="30">
        <v>1</v>
      </c>
      <c r="Q15" s="30">
        <v>1</v>
      </c>
      <c r="R15" s="30">
        <v>1</v>
      </c>
      <c r="S15" s="30">
        <v>1</v>
      </c>
      <c r="U15" s="126">
        <v>11</v>
      </c>
    </row>
    <row r="16" spans="1:21" ht="12.75">
      <c r="A16" s="30">
        <v>1</v>
      </c>
      <c r="B16" s="30">
        <v>1</v>
      </c>
      <c r="C16" s="30">
        <v>1</v>
      </c>
      <c r="D16" s="30">
        <v>1</v>
      </c>
      <c r="F16" s="30">
        <v>1</v>
      </c>
      <c r="G16" s="30">
        <v>2</v>
      </c>
      <c r="H16" s="30">
        <v>2</v>
      </c>
      <c r="I16" s="30">
        <v>1</v>
      </c>
      <c r="K16" s="30">
        <v>1</v>
      </c>
      <c r="L16" s="30">
        <v>1</v>
      </c>
      <c r="M16" s="30">
        <v>1</v>
      </c>
      <c r="N16" s="30">
        <v>1</v>
      </c>
      <c r="P16" s="30">
        <v>1</v>
      </c>
      <c r="Q16" s="30">
        <v>1</v>
      </c>
      <c r="R16" s="30">
        <v>1</v>
      </c>
      <c r="S16" s="30">
        <v>1</v>
      </c>
      <c r="U16" s="126">
        <v>12</v>
      </c>
    </row>
    <row r="17" spans="1:21" ht="12.75">
      <c r="A17" s="30">
        <v>2</v>
      </c>
      <c r="B17" s="30">
        <v>1</v>
      </c>
      <c r="C17" s="30">
        <v>1</v>
      </c>
      <c r="D17" s="30">
        <v>1</v>
      </c>
      <c r="F17" s="30">
        <v>3</v>
      </c>
      <c r="G17" s="30">
        <v>1</v>
      </c>
      <c r="H17" s="30">
        <v>1</v>
      </c>
      <c r="I17" s="30">
        <v>1</v>
      </c>
      <c r="K17" s="30">
        <v>1</v>
      </c>
      <c r="L17" s="30">
        <v>2</v>
      </c>
      <c r="M17" s="30">
        <v>2</v>
      </c>
      <c r="N17" s="30">
        <v>1</v>
      </c>
      <c r="P17" s="30">
        <v>2</v>
      </c>
      <c r="Q17" s="30">
        <v>2</v>
      </c>
      <c r="R17" s="30">
        <v>1</v>
      </c>
      <c r="S17" s="30">
        <v>1</v>
      </c>
      <c r="U17" s="126">
        <v>13</v>
      </c>
    </row>
    <row r="18" spans="1:21" ht="12.75">
      <c r="A18" s="30">
        <v>2</v>
      </c>
      <c r="B18" s="30">
        <v>1</v>
      </c>
      <c r="C18" s="30">
        <v>2</v>
      </c>
      <c r="D18" s="30">
        <v>1</v>
      </c>
      <c r="F18" s="30">
        <v>4</v>
      </c>
      <c r="G18" s="30">
        <v>1</v>
      </c>
      <c r="H18" s="30">
        <v>2</v>
      </c>
      <c r="I18" s="30">
        <v>2</v>
      </c>
      <c r="K18" s="30">
        <v>1</v>
      </c>
      <c r="L18" s="30">
        <v>2</v>
      </c>
      <c r="M18" s="30">
        <v>2</v>
      </c>
      <c r="N18" s="30">
        <v>1</v>
      </c>
      <c r="P18" s="30">
        <v>2</v>
      </c>
      <c r="Q18" s="30">
        <v>1</v>
      </c>
      <c r="R18" s="30">
        <v>2</v>
      </c>
      <c r="S18" s="30">
        <v>2</v>
      </c>
      <c r="U18" s="126">
        <v>14</v>
      </c>
    </row>
    <row r="19" spans="1:21" ht="12.75">
      <c r="A19" s="30">
        <v>3</v>
      </c>
      <c r="B19" s="30">
        <v>1</v>
      </c>
      <c r="C19" s="30">
        <v>1</v>
      </c>
      <c r="D19" s="30">
        <v>1</v>
      </c>
      <c r="F19" s="30">
        <v>1</v>
      </c>
      <c r="G19" s="30">
        <v>2</v>
      </c>
      <c r="H19" s="30">
        <v>1</v>
      </c>
      <c r="I19" s="30">
        <v>2</v>
      </c>
      <c r="K19" s="30">
        <v>6</v>
      </c>
      <c r="L19" s="30">
        <v>2</v>
      </c>
      <c r="M19" s="30">
        <v>2</v>
      </c>
      <c r="N19" s="30">
        <v>1</v>
      </c>
      <c r="P19" s="30">
        <v>1</v>
      </c>
      <c r="Q19" s="30">
        <v>2</v>
      </c>
      <c r="R19" s="30">
        <v>2</v>
      </c>
      <c r="S19" s="30">
        <v>3</v>
      </c>
      <c r="U19" s="126">
        <v>15</v>
      </c>
    </row>
    <row r="20" spans="1:21" ht="12.75">
      <c r="A20" s="30">
        <v>1</v>
      </c>
      <c r="B20" s="30">
        <v>3</v>
      </c>
      <c r="C20" s="30">
        <v>1</v>
      </c>
      <c r="D20" s="30">
        <v>1</v>
      </c>
      <c r="F20" s="30">
        <v>2</v>
      </c>
      <c r="G20" s="30">
        <v>1</v>
      </c>
      <c r="H20" s="30">
        <v>1</v>
      </c>
      <c r="I20" s="30">
        <v>1</v>
      </c>
      <c r="K20" s="30">
        <v>1</v>
      </c>
      <c r="L20" s="30">
        <v>2</v>
      </c>
      <c r="M20" s="30">
        <v>2</v>
      </c>
      <c r="N20" s="30">
        <v>2</v>
      </c>
      <c r="P20" s="30">
        <v>1</v>
      </c>
      <c r="Q20" s="30">
        <v>2</v>
      </c>
      <c r="R20" s="30">
        <v>6</v>
      </c>
      <c r="S20" s="30">
        <v>1</v>
      </c>
      <c r="U20" s="126">
        <v>16</v>
      </c>
    </row>
    <row r="21" spans="1:21" ht="12.75">
      <c r="A21" s="30">
        <v>2</v>
      </c>
      <c r="B21" s="30">
        <v>1</v>
      </c>
      <c r="C21" s="30">
        <v>1</v>
      </c>
      <c r="D21" s="30">
        <v>2</v>
      </c>
      <c r="F21" s="30">
        <v>2</v>
      </c>
      <c r="G21" s="30">
        <v>2</v>
      </c>
      <c r="H21" s="30">
        <v>1</v>
      </c>
      <c r="I21" s="30">
        <v>2</v>
      </c>
      <c r="K21" s="30">
        <v>2</v>
      </c>
      <c r="L21" s="30">
        <v>2</v>
      </c>
      <c r="M21" s="30">
        <v>2</v>
      </c>
      <c r="N21" s="30">
        <v>1</v>
      </c>
      <c r="P21" s="30">
        <v>2</v>
      </c>
      <c r="Q21" s="30">
        <v>2</v>
      </c>
      <c r="R21" s="30">
        <v>1</v>
      </c>
      <c r="S21" s="30">
        <v>1</v>
      </c>
      <c r="U21" s="126">
        <v>17</v>
      </c>
    </row>
    <row r="22" spans="1:21" ht="13.5" thickBot="1">
      <c r="A22" s="30">
        <v>2</v>
      </c>
      <c r="B22" s="30">
        <v>1</v>
      </c>
      <c r="C22" s="30">
        <v>1</v>
      </c>
      <c r="D22" s="30">
        <v>2</v>
      </c>
      <c r="F22" s="30">
        <v>2</v>
      </c>
      <c r="G22" s="30">
        <v>2</v>
      </c>
      <c r="H22" s="30">
        <v>1</v>
      </c>
      <c r="I22" s="30">
        <v>1</v>
      </c>
      <c r="K22" s="30">
        <v>2</v>
      </c>
      <c r="L22" s="30">
        <v>2</v>
      </c>
      <c r="M22" s="30">
        <v>1</v>
      </c>
      <c r="N22" s="30">
        <v>2</v>
      </c>
      <c r="P22" s="30">
        <v>1</v>
      </c>
      <c r="Q22" s="30">
        <v>2</v>
      </c>
      <c r="R22" s="30">
        <v>1</v>
      </c>
      <c r="S22" s="30">
        <v>2</v>
      </c>
      <c r="U22" s="126">
        <v>18</v>
      </c>
    </row>
    <row r="23" spans="1:20" ht="13.5" thickBot="1">
      <c r="A23" s="31">
        <f>SUM(A5:A22)</f>
        <v>28</v>
      </c>
      <c r="B23" s="31">
        <f>SUM(B5:B22)</f>
        <v>27</v>
      </c>
      <c r="C23" s="31">
        <f>SUM(C5:C22)</f>
        <v>27</v>
      </c>
      <c r="D23" s="31">
        <f>SUM(D5:D22)</f>
        <v>26</v>
      </c>
      <c r="F23" s="31">
        <f>SUM(F5:F22)</f>
        <v>34</v>
      </c>
      <c r="G23" s="31">
        <f>SUM(G5:G22)</f>
        <v>27</v>
      </c>
      <c r="H23" s="31">
        <f>SUM(H5:H22)</f>
        <v>25</v>
      </c>
      <c r="I23" s="31">
        <f>SUM(I5:I22)</f>
        <v>27</v>
      </c>
      <c r="K23" s="31">
        <f>SUM(K5:K22)</f>
        <v>32</v>
      </c>
      <c r="L23" s="31">
        <f>SUM(L5:L22)</f>
        <v>33</v>
      </c>
      <c r="M23" s="31">
        <f>SUM(M5:M22)</f>
        <v>29</v>
      </c>
      <c r="N23" s="31">
        <f>SUM(N5:N22)</f>
        <v>22</v>
      </c>
      <c r="P23" s="31">
        <f>SUM(P5:P22)</f>
        <v>26</v>
      </c>
      <c r="Q23" s="31">
        <f>SUM(Q5:Q22)</f>
        <v>26</v>
      </c>
      <c r="R23" s="31">
        <f>SUM(R5:R22)</f>
        <v>30</v>
      </c>
      <c r="S23" s="31">
        <f>SUM(S5:S22)</f>
        <v>27</v>
      </c>
      <c r="T23" s="193"/>
    </row>
    <row r="24" ht="12.75">
      <c r="A24" s="126"/>
    </row>
    <row r="25" spans="5:20" ht="12.75">
      <c r="E25">
        <f>SUM(A23:D23)</f>
        <v>108</v>
      </c>
      <c r="J25">
        <f>SUM(F23:I23)</f>
        <v>113</v>
      </c>
      <c r="O25">
        <f>SUM(K23:N23)</f>
        <v>116</v>
      </c>
      <c r="T25">
        <f>SUM(P23:S23)</f>
        <v>109</v>
      </c>
    </row>
    <row r="26" spans="1:19" ht="22.5" customHeight="1">
      <c r="A26" s="27" t="s">
        <v>80</v>
      </c>
      <c r="B26" s="27"/>
      <c r="C26" s="27"/>
      <c r="D26" s="27"/>
      <c r="E26" s="27"/>
      <c r="F26" s="27" t="s">
        <v>73</v>
      </c>
      <c r="G26" s="27"/>
      <c r="H26" s="27"/>
      <c r="I26" s="27"/>
      <c r="J26" s="27"/>
      <c r="K26" s="27" t="s">
        <v>75</v>
      </c>
      <c r="L26" s="27"/>
      <c r="M26" s="27"/>
      <c r="N26" s="27"/>
      <c r="O26" s="27"/>
      <c r="P26" s="27" t="s">
        <v>75</v>
      </c>
      <c r="Q26" s="27"/>
      <c r="R26" s="27"/>
      <c r="S26" s="27"/>
    </row>
    <row r="27" spans="1:19" ht="16.5" customHeight="1">
      <c r="A27" s="35"/>
      <c r="B27" s="36"/>
      <c r="C27" s="36"/>
      <c r="D27" s="36"/>
      <c r="F27" s="35"/>
      <c r="G27" s="36"/>
      <c r="H27" s="36"/>
      <c r="I27" s="36"/>
      <c r="K27" s="35"/>
      <c r="L27" s="36"/>
      <c r="M27" s="36"/>
      <c r="N27" s="36"/>
      <c r="P27" s="35" t="s">
        <v>8</v>
      </c>
      <c r="Q27" s="36"/>
      <c r="R27" s="36"/>
      <c r="S27" s="36"/>
    </row>
    <row r="29" spans="1:19" ht="12.75">
      <c r="A29" s="30"/>
      <c r="B29" s="30"/>
      <c r="C29" s="30"/>
      <c r="D29" s="30"/>
      <c r="F29" s="30"/>
      <c r="G29" s="30"/>
      <c r="H29" s="30"/>
      <c r="I29" s="30"/>
      <c r="K29" s="30"/>
      <c r="L29" s="30"/>
      <c r="M29" s="30"/>
      <c r="N29" s="30"/>
      <c r="P29" s="30"/>
      <c r="Q29" s="30"/>
      <c r="R29" s="30"/>
      <c r="S29" s="30"/>
    </row>
    <row r="30" spans="1:19" ht="12.75">
      <c r="A30" s="30"/>
      <c r="B30" s="30"/>
      <c r="C30" s="30"/>
      <c r="D30" s="30"/>
      <c r="F30" s="30"/>
      <c r="G30" s="30"/>
      <c r="H30" s="30"/>
      <c r="I30" s="30"/>
      <c r="K30" s="30"/>
      <c r="L30" s="30"/>
      <c r="M30" s="30"/>
      <c r="N30" s="30"/>
      <c r="P30" s="30"/>
      <c r="Q30" s="30"/>
      <c r="R30" s="30"/>
      <c r="S30" s="30"/>
    </row>
    <row r="31" spans="1:19" ht="12.75">
      <c r="A31" s="30"/>
      <c r="B31" s="30"/>
      <c r="C31" s="30"/>
      <c r="D31" s="30"/>
      <c r="F31" s="30"/>
      <c r="G31" s="30"/>
      <c r="H31" s="30"/>
      <c r="I31" s="30"/>
      <c r="K31" s="30"/>
      <c r="L31" s="30"/>
      <c r="M31" s="30"/>
      <c r="N31" s="30"/>
      <c r="P31" s="30"/>
      <c r="Q31" s="30"/>
      <c r="R31" s="30"/>
      <c r="S31" s="30"/>
    </row>
    <row r="32" spans="1:19" ht="12.75">
      <c r="A32" s="30"/>
      <c r="B32" s="30"/>
      <c r="C32" s="30"/>
      <c r="D32" s="30"/>
      <c r="F32" s="30"/>
      <c r="G32" s="30"/>
      <c r="H32" s="30"/>
      <c r="I32" s="30"/>
      <c r="K32" s="30"/>
      <c r="L32" s="30"/>
      <c r="M32" s="30"/>
      <c r="N32" s="30"/>
      <c r="P32" s="30"/>
      <c r="Q32" s="30"/>
      <c r="R32" s="30"/>
      <c r="S32" s="30"/>
    </row>
    <row r="33" spans="1:19" ht="12.75">
      <c r="A33" s="30"/>
      <c r="B33" s="30"/>
      <c r="C33" s="30"/>
      <c r="D33" s="30"/>
      <c r="F33" s="30"/>
      <c r="G33" s="30"/>
      <c r="H33" s="30"/>
      <c r="I33" s="30"/>
      <c r="K33" s="30"/>
      <c r="L33" s="30"/>
      <c r="M33" s="30"/>
      <c r="N33" s="30"/>
      <c r="P33" s="30"/>
      <c r="Q33" s="30"/>
      <c r="R33" s="30"/>
      <c r="S33" s="30"/>
    </row>
    <row r="34" spans="1:19" ht="12.75">
      <c r="A34" s="30"/>
      <c r="B34" s="30"/>
      <c r="C34" s="30"/>
      <c r="D34" s="30"/>
      <c r="F34" s="30"/>
      <c r="G34" s="30"/>
      <c r="H34" s="30"/>
      <c r="I34" s="30"/>
      <c r="K34" s="30"/>
      <c r="L34" s="30"/>
      <c r="M34" s="30"/>
      <c r="N34" s="30"/>
      <c r="P34" s="30"/>
      <c r="Q34" s="30"/>
      <c r="R34" s="30"/>
      <c r="S34" s="30"/>
    </row>
    <row r="35" spans="1:19" ht="12.75">
      <c r="A35" s="30"/>
      <c r="B35" s="30"/>
      <c r="C35" s="30"/>
      <c r="D35" s="30"/>
      <c r="F35" s="30"/>
      <c r="G35" s="30"/>
      <c r="H35" s="30"/>
      <c r="I35" s="30"/>
      <c r="K35" s="30"/>
      <c r="L35" s="30"/>
      <c r="M35" s="30"/>
      <c r="N35" s="30"/>
      <c r="P35" s="30"/>
      <c r="Q35" s="30"/>
      <c r="R35" s="30"/>
      <c r="S35" s="30"/>
    </row>
    <row r="36" spans="1:19" ht="12.75">
      <c r="A36" s="30"/>
      <c r="B36" s="30"/>
      <c r="C36" s="30"/>
      <c r="D36" s="30"/>
      <c r="F36" s="30"/>
      <c r="G36" s="30"/>
      <c r="H36" s="30"/>
      <c r="I36" s="30"/>
      <c r="K36" s="30"/>
      <c r="L36" s="30"/>
      <c r="M36" s="30"/>
      <c r="N36" s="30"/>
      <c r="P36" s="30"/>
      <c r="Q36" s="30"/>
      <c r="R36" s="30"/>
      <c r="S36" s="30"/>
    </row>
    <row r="37" spans="1:19" ht="12.75">
      <c r="A37" s="30"/>
      <c r="B37" s="30"/>
      <c r="C37" s="30"/>
      <c r="D37" s="30"/>
      <c r="F37" s="30"/>
      <c r="G37" s="30"/>
      <c r="H37" s="30"/>
      <c r="I37" s="30"/>
      <c r="K37" s="30"/>
      <c r="L37" s="30"/>
      <c r="M37" s="30"/>
      <c r="N37" s="30"/>
      <c r="P37" s="30"/>
      <c r="Q37" s="30"/>
      <c r="R37" s="30"/>
      <c r="S37" s="30"/>
    </row>
    <row r="38" spans="1:19" ht="12.75">
      <c r="A38" s="30"/>
      <c r="B38" s="30"/>
      <c r="C38" s="30"/>
      <c r="D38" s="30"/>
      <c r="F38" s="30"/>
      <c r="G38" s="30"/>
      <c r="H38" s="30"/>
      <c r="I38" s="30"/>
      <c r="K38" s="30"/>
      <c r="L38" s="30"/>
      <c r="M38" s="30"/>
      <c r="N38" s="30"/>
      <c r="P38" s="30"/>
      <c r="Q38" s="30"/>
      <c r="R38" s="30"/>
      <c r="S38" s="30"/>
    </row>
    <row r="39" spans="1:19" ht="12.75">
      <c r="A39" s="30"/>
      <c r="B39" s="30"/>
      <c r="C39" s="30"/>
      <c r="D39" s="30"/>
      <c r="F39" s="30"/>
      <c r="G39" s="30"/>
      <c r="H39" s="30"/>
      <c r="I39" s="30"/>
      <c r="K39" s="30"/>
      <c r="L39" s="30"/>
      <c r="M39" s="30"/>
      <c r="N39" s="30"/>
      <c r="P39" s="30"/>
      <c r="Q39" s="30"/>
      <c r="R39" s="30"/>
      <c r="S39" s="30"/>
    </row>
    <row r="40" spans="1:19" ht="12.75">
      <c r="A40" s="30"/>
      <c r="B40" s="30"/>
      <c r="C40" s="30"/>
      <c r="D40" s="30"/>
      <c r="F40" s="30"/>
      <c r="G40" s="30"/>
      <c r="H40" s="30"/>
      <c r="I40" s="30"/>
      <c r="K40" s="30"/>
      <c r="L40" s="30"/>
      <c r="M40" s="30"/>
      <c r="N40" s="30"/>
      <c r="P40" s="30"/>
      <c r="Q40" s="30"/>
      <c r="R40" s="30"/>
      <c r="S40" s="30"/>
    </row>
    <row r="41" spans="1:19" ht="12.75">
      <c r="A41" s="30"/>
      <c r="B41" s="30"/>
      <c r="C41" s="30"/>
      <c r="D41" s="30"/>
      <c r="F41" s="30"/>
      <c r="G41" s="30"/>
      <c r="H41" s="30"/>
      <c r="I41" s="30"/>
      <c r="K41" s="30"/>
      <c r="L41" s="30"/>
      <c r="M41" s="30"/>
      <c r="N41" s="30"/>
      <c r="P41" s="30"/>
      <c r="Q41" s="30"/>
      <c r="R41" s="30"/>
      <c r="S41" s="30"/>
    </row>
    <row r="42" spans="1:19" ht="12.75">
      <c r="A42" s="30"/>
      <c r="B42" s="30"/>
      <c r="C42" s="30"/>
      <c r="D42" s="30"/>
      <c r="F42" s="30"/>
      <c r="G42" s="30"/>
      <c r="H42" s="30"/>
      <c r="I42" s="30"/>
      <c r="K42" s="30"/>
      <c r="L42" s="30"/>
      <c r="M42" s="30"/>
      <c r="N42" s="30"/>
      <c r="P42" s="30"/>
      <c r="Q42" s="30"/>
      <c r="R42" s="30"/>
      <c r="S42" s="30"/>
    </row>
    <row r="43" spans="1:19" ht="12.75">
      <c r="A43" s="30"/>
      <c r="B43" s="30"/>
      <c r="C43" s="30"/>
      <c r="D43" s="30"/>
      <c r="F43" s="30"/>
      <c r="G43" s="30"/>
      <c r="H43" s="30"/>
      <c r="I43" s="30"/>
      <c r="K43" s="30"/>
      <c r="L43" s="30"/>
      <c r="M43" s="30"/>
      <c r="N43" s="30"/>
      <c r="P43" s="30"/>
      <c r="Q43" s="30"/>
      <c r="R43" s="30"/>
      <c r="S43" s="30"/>
    </row>
    <row r="44" spans="1:19" ht="12.75">
      <c r="A44" s="30"/>
      <c r="B44" s="30"/>
      <c r="C44" s="30"/>
      <c r="D44" s="30"/>
      <c r="F44" s="30"/>
      <c r="G44" s="30"/>
      <c r="H44" s="30"/>
      <c r="I44" s="30"/>
      <c r="K44" s="30"/>
      <c r="L44" s="30"/>
      <c r="M44" s="30"/>
      <c r="N44" s="30"/>
      <c r="P44" s="30"/>
      <c r="Q44" s="30"/>
      <c r="R44" s="30"/>
      <c r="S44" s="30"/>
    </row>
    <row r="45" spans="1:19" ht="12.75">
      <c r="A45" s="30"/>
      <c r="B45" s="30"/>
      <c r="C45" s="30"/>
      <c r="D45" s="30"/>
      <c r="F45" s="30"/>
      <c r="G45" s="30"/>
      <c r="H45" s="30"/>
      <c r="I45" s="30"/>
      <c r="K45" s="30"/>
      <c r="L45" s="30"/>
      <c r="M45" s="30"/>
      <c r="N45" s="30"/>
      <c r="P45" s="30"/>
      <c r="Q45" s="30"/>
      <c r="R45" s="30"/>
      <c r="S45" s="30"/>
    </row>
    <row r="46" spans="1:19" ht="13.5" thickBot="1">
      <c r="A46" s="30"/>
      <c r="B46" s="30"/>
      <c r="C46" s="30"/>
      <c r="D46" s="30"/>
      <c r="F46" s="30"/>
      <c r="G46" s="30"/>
      <c r="H46" s="30"/>
      <c r="I46" s="30"/>
      <c r="K46" s="30"/>
      <c r="L46" s="30"/>
      <c r="M46" s="30"/>
      <c r="N46" s="30"/>
      <c r="P46" s="30"/>
      <c r="Q46" s="30"/>
      <c r="R46" s="30"/>
      <c r="S46" s="30"/>
    </row>
    <row r="47" spans="1:19" ht="13.5" thickBot="1">
      <c r="A47" s="31">
        <f>SUM(A29:A46)</f>
        <v>0</v>
      </c>
      <c r="B47" s="31">
        <f>SUM(B29:B46)</f>
        <v>0</v>
      </c>
      <c r="C47" s="31">
        <f>SUM(C29:C46)</f>
        <v>0</v>
      </c>
      <c r="D47" s="31">
        <f>SUM(D29:D46)</f>
        <v>0</v>
      </c>
      <c r="F47" s="31">
        <f>SUM(F29:F46)</f>
        <v>0</v>
      </c>
      <c r="G47" s="31">
        <f>SUM(G29:G46)</f>
        <v>0</v>
      </c>
      <c r="H47" s="31">
        <f>SUM(H29:H46)</f>
        <v>0</v>
      </c>
      <c r="I47" s="31">
        <f>SUM(I29:I46)</f>
        <v>0</v>
      </c>
      <c r="K47" s="31">
        <f>SUM(K29:K46)</f>
        <v>0</v>
      </c>
      <c r="L47" s="31">
        <f>SUM(L29:L46)</f>
        <v>0</v>
      </c>
      <c r="M47" s="31">
        <f>SUM(M29:M46)</f>
        <v>0</v>
      </c>
      <c r="N47" s="31">
        <f>SUM(N29:N46)</f>
        <v>0</v>
      </c>
      <c r="P47" s="31">
        <f>SUM(P29:P46)</f>
        <v>0</v>
      </c>
      <c r="Q47" s="31">
        <f>SUM(Q29:Q46)</f>
        <v>0</v>
      </c>
      <c r="R47" s="31">
        <f>SUM(R29:R46)</f>
        <v>0</v>
      </c>
      <c r="S47" s="31">
        <f>SUM(S29:S46)</f>
        <v>0</v>
      </c>
    </row>
    <row r="49" spans="5:15" ht="12.75">
      <c r="E49">
        <f>SUM(A47:D47)</f>
        <v>0</v>
      </c>
      <c r="J49">
        <f>SUM(F47:I47)</f>
        <v>0</v>
      </c>
      <c r="O49">
        <f>SUM(K47:N47)</f>
        <v>0</v>
      </c>
    </row>
  </sheetData>
  <conditionalFormatting sqref="K47:N47 A47:D47 F47:I47 A23:D23 F23:I23 K23:N23 P47:S47 P23:T23">
    <cfRule type="cellIs" priority="1" dxfId="5" operator="between" stopIfTrue="1">
      <formula>18</formula>
      <formula>19</formula>
    </cfRule>
    <cfRule type="cellIs" priority="2" dxfId="6" operator="between" stopIfTrue="1">
      <formula>20</formula>
      <formula>24</formula>
    </cfRule>
    <cfRule type="cellIs" priority="3" dxfId="7" operator="between" stopIfTrue="1">
      <formula>25</formula>
      <formula>29</formula>
    </cfRule>
  </conditionalFormatting>
  <dataValidations count="1">
    <dataValidation type="whole" allowBlank="1" showInputMessage="1" showErrorMessage="1" sqref="A29:D46 F29:I46 K29:N46 P29:S46">
      <formula1>1</formula1>
      <formula2>7</formula2>
    </dataValidation>
  </dataValidations>
  <printOptions/>
  <pageMargins left="0.5905511811023623" right="0.3937007874015748" top="0.98425196850393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Tabelle15">
    <tabColor indexed="39"/>
  </sheetPr>
  <dimension ref="A1:V49"/>
  <sheetViews>
    <sheetView workbookViewId="0" topLeftCell="A15">
      <selection activeCell="I47" sqref="I47"/>
    </sheetView>
  </sheetViews>
  <sheetFormatPr defaultColWidth="11.421875" defaultRowHeight="12.75"/>
  <cols>
    <col min="1" max="4" width="4.140625" style="0" customWidth="1"/>
    <col min="5" max="5" width="7.7109375" style="0" customWidth="1"/>
    <col min="6" max="9" width="4.140625" style="0" customWidth="1"/>
    <col min="10" max="10" width="7.7109375" style="0" customWidth="1"/>
    <col min="11" max="14" width="4.140625" style="0" customWidth="1"/>
    <col min="15" max="15" width="7.7109375" style="0" customWidth="1"/>
    <col min="16" max="19" width="4.140625" style="0" customWidth="1"/>
  </cols>
  <sheetData>
    <row r="1" spans="1:5" ht="22.5" customHeight="1">
      <c r="A1" s="37" t="s">
        <v>123</v>
      </c>
      <c r="B1" s="36"/>
      <c r="C1" s="36"/>
      <c r="D1" s="36"/>
      <c r="E1" s="36"/>
    </row>
    <row r="2" spans="1:19" s="33" customFormat="1" ht="22.5" customHeight="1">
      <c r="A2" s="47" t="s">
        <v>76</v>
      </c>
      <c r="B2" s="47"/>
      <c r="C2" s="47"/>
      <c r="D2" s="47"/>
      <c r="E2" s="47"/>
      <c r="F2" s="47" t="s">
        <v>77</v>
      </c>
      <c r="G2" s="47"/>
      <c r="H2" s="47"/>
      <c r="I2" s="47"/>
      <c r="J2" s="47"/>
      <c r="K2" s="47" t="s">
        <v>78</v>
      </c>
      <c r="L2" s="47"/>
      <c r="M2" s="47"/>
      <c r="N2" s="47"/>
      <c r="O2" s="47"/>
      <c r="P2" s="47" t="s">
        <v>79</v>
      </c>
      <c r="Q2" s="47"/>
      <c r="R2" s="47"/>
      <c r="S2" s="47"/>
    </row>
    <row r="3" spans="1:19" ht="16.5" customHeight="1">
      <c r="A3" s="35" t="s">
        <v>125</v>
      </c>
      <c r="B3" s="36"/>
      <c r="C3" s="36"/>
      <c r="D3" s="36"/>
      <c r="F3" s="35" t="s">
        <v>126</v>
      </c>
      <c r="G3" s="36"/>
      <c r="H3" s="36"/>
      <c r="I3" s="36"/>
      <c r="K3" s="35" t="s">
        <v>127</v>
      </c>
      <c r="L3" s="36"/>
      <c r="M3" s="36"/>
      <c r="N3" s="36"/>
      <c r="P3" s="35" t="s">
        <v>128</v>
      </c>
      <c r="Q3" s="36"/>
      <c r="R3" s="36"/>
      <c r="S3" s="36"/>
    </row>
    <row r="5" spans="1:22" ht="12.75">
      <c r="A5" s="30">
        <v>1</v>
      </c>
      <c r="B5" s="30">
        <v>2</v>
      </c>
      <c r="C5" s="30">
        <v>1</v>
      </c>
      <c r="D5" s="30">
        <v>1</v>
      </c>
      <c r="F5" s="30">
        <v>2</v>
      </c>
      <c r="G5" s="30">
        <v>1</v>
      </c>
      <c r="H5" s="30">
        <v>1</v>
      </c>
      <c r="I5" s="30">
        <v>1</v>
      </c>
      <c r="K5" s="30">
        <v>1</v>
      </c>
      <c r="L5" s="30">
        <v>1</v>
      </c>
      <c r="M5" s="30">
        <v>1</v>
      </c>
      <c r="N5" s="30">
        <v>2</v>
      </c>
      <c r="P5" s="30">
        <v>1</v>
      </c>
      <c r="Q5" s="30">
        <v>1</v>
      </c>
      <c r="R5" s="30">
        <v>1</v>
      </c>
      <c r="S5" s="30">
        <v>2</v>
      </c>
      <c r="U5" s="125">
        <v>1</v>
      </c>
      <c r="V5">
        <f>SUM(A5,B5,C5,D5,F5,G5,H5,I5,K5,L5,M5,N5,P5,Q5,R5,S5)</f>
        <v>20</v>
      </c>
    </row>
    <row r="6" spans="1:22" ht="12.75">
      <c r="A6" s="30">
        <v>1</v>
      </c>
      <c r="B6" s="30">
        <v>3</v>
      </c>
      <c r="C6" s="30">
        <v>1</v>
      </c>
      <c r="D6" s="30">
        <v>2</v>
      </c>
      <c r="F6" s="30">
        <v>2</v>
      </c>
      <c r="G6" s="30">
        <v>2</v>
      </c>
      <c r="H6" s="30">
        <v>2</v>
      </c>
      <c r="I6" s="30">
        <v>3</v>
      </c>
      <c r="K6" s="30">
        <v>2</v>
      </c>
      <c r="L6" s="30">
        <v>2</v>
      </c>
      <c r="M6" s="30">
        <v>1</v>
      </c>
      <c r="N6" s="30">
        <v>1</v>
      </c>
      <c r="P6" s="30">
        <v>1</v>
      </c>
      <c r="Q6" s="30">
        <v>1</v>
      </c>
      <c r="R6" s="30">
        <v>1</v>
      </c>
      <c r="S6" s="30">
        <v>1</v>
      </c>
      <c r="U6" s="125">
        <v>2</v>
      </c>
      <c r="V6">
        <f aca="true" t="shared" si="0" ref="V6:V22">SUM(A6,B6,C6,D6,F6,G6,H6,I6,K6,L6,M6,N6,P6,Q6,R6,S6)</f>
        <v>26</v>
      </c>
    </row>
    <row r="7" spans="1:22" ht="12.75">
      <c r="A7" s="30">
        <v>1</v>
      </c>
      <c r="B7" s="30">
        <v>3</v>
      </c>
      <c r="C7" s="30">
        <v>1</v>
      </c>
      <c r="D7" s="30">
        <v>3</v>
      </c>
      <c r="F7" s="30">
        <v>1</v>
      </c>
      <c r="G7" s="30">
        <v>1</v>
      </c>
      <c r="H7" s="30">
        <v>4</v>
      </c>
      <c r="I7" s="30">
        <v>2</v>
      </c>
      <c r="K7" s="30">
        <v>1</v>
      </c>
      <c r="L7" s="30">
        <v>3</v>
      </c>
      <c r="M7" s="30">
        <v>3</v>
      </c>
      <c r="N7" s="30">
        <v>3</v>
      </c>
      <c r="P7" s="30">
        <v>1</v>
      </c>
      <c r="Q7" s="30">
        <v>1</v>
      </c>
      <c r="R7" s="30">
        <v>1</v>
      </c>
      <c r="S7" s="30">
        <v>1</v>
      </c>
      <c r="U7" s="125">
        <v>3</v>
      </c>
      <c r="V7">
        <f t="shared" si="0"/>
        <v>30</v>
      </c>
    </row>
    <row r="8" spans="1:22" ht="12.75">
      <c r="A8" s="30">
        <v>4</v>
      </c>
      <c r="B8" s="30">
        <v>2</v>
      </c>
      <c r="C8" s="30">
        <v>2</v>
      </c>
      <c r="D8" s="30">
        <v>1</v>
      </c>
      <c r="F8" s="30">
        <v>1</v>
      </c>
      <c r="G8" s="30">
        <v>1</v>
      </c>
      <c r="H8" s="30">
        <v>3</v>
      </c>
      <c r="I8" s="30">
        <v>1</v>
      </c>
      <c r="K8" s="30">
        <v>1</v>
      </c>
      <c r="L8" s="30">
        <v>1</v>
      </c>
      <c r="M8" s="30">
        <v>1</v>
      </c>
      <c r="N8" s="30">
        <v>2</v>
      </c>
      <c r="P8" s="30">
        <v>1</v>
      </c>
      <c r="Q8" s="30">
        <v>2</v>
      </c>
      <c r="R8" s="30">
        <v>1</v>
      </c>
      <c r="S8" s="30">
        <v>1</v>
      </c>
      <c r="U8" s="126">
        <v>4</v>
      </c>
      <c r="V8">
        <f t="shared" si="0"/>
        <v>25</v>
      </c>
    </row>
    <row r="9" spans="1:22" ht="12.75">
      <c r="A9" s="30">
        <v>1</v>
      </c>
      <c r="B9" s="30">
        <v>2</v>
      </c>
      <c r="C9" s="30">
        <v>1</v>
      </c>
      <c r="D9" s="30">
        <v>1</v>
      </c>
      <c r="F9" s="30">
        <v>2</v>
      </c>
      <c r="G9" s="30">
        <v>1</v>
      </c>
      <c r="H9" s="30">
        <v>2</v>
      </c>
      <c r="I9" s="30">
        <v>2</v>
      </c>
      <c r="K9" s="30">
        <v>2</v>
      </c>
      <c r="L9" s="30">
        <v>2</v>
      </c>
      <c r="M9" s="30">
        <v>1</v>
      </c>
      <c r="N9" s="30">
        <v>2</v>
      </c>
      <c r="P9" s="30">
        <v>1</v>
      </c>
      <c r="Q9" s="30">
        <v>3</v>
      </c>
      <c r="R9" s="30">
        <v>1</v>
      </c>
      <c r="S9" s="30">
        <v>1</v>
      </c>
      <c r="U9" s="126">
        <v>5</v>
      </c>
      <c r="V9">
        <f t="shared" si="0"/>
        <v>25</v>
      </c>
    </row>
    <row r="10" spans="1:22" ht="12.75">
      <c r="A10" s="30">
        <v>1</v>
      </c>
      <c r="B10" s="30">
        <v>1</v>
      </c>
      <c r="C10" s="30">
        <v>1</v>
      </c>
      <c r="D10" s="30">
        <v>1</v>
      </c>
      <c r="F10" s="30">
        <v>1</v>
      </c>
      <c r="G10" s="30">
        <v>1</v>
      </c>
      <c r="H10" s="30">
        <v>1</v>
      </c>
      <c r="I10" s="30">
        <v>1</v>
      </c>
      <c r="K10" s="30">
        <v>1</v>
      </c>
      <c r="L10" s="30">
        <v>1</v>
      </c>
      <c r="M10" s="30">
        <v>2</v>
      </c>
      <c r="N10" s="30">
        <v>1</v>
      </c>
      <c r="P10" s="30">
        <v>1</v>
      </c>
      <c r="Q10" s="30">
        <v>1</v>
      </c>
      <c r="R10" s="30">
        <v>1</v>
      </c>
      <c r="S10" s="30">
        <v>1</v>
      </c>
      <c r="U10" s="126">
        <v>6</v>
      </c>
      <c r="V10">
        <f t="shared" si="0"/>
        <v>17</v>
      </c>
    </row>
    <row r="11" spans="1:22" ht="12.75">
      <c r="A11" s="30">
        <v>3</v>
      </c>
      <c r="B11" s="30">
        <v>2</v>
      </c>
      <c r="C11" s="30">
        <v>1</v>
      </c>
      <c r="D11" s="30">
        <v>1</v>
      </c>
      <c r="F11" s="30">
        <v>1</v>
      </c>
      <c r="G11" s="30">
        <v>2</v>
      </c>
      <c r="H11" s="30">
        <v>3</v>
      </c>
      <c r="I11" s="30">
        <v>2</v>
      </c>
      <c r="K11" s="30">
        <v>2</v>
      </c>
      <c r="L11" s="30">
        <v>1</v>
      </c>
      <c r="M11" s="30">
        <v>2</v>
      </c>
      <c r="N11" s="30">
        <v>1</v>
      </c>
      <c r="P11" s="30">
        <v>1</v>
      </c>
      <c r="Q11" s="30">
        <v>1</v>
      </c>
      <c r="R11" s="30">
        <v>1</v>
      </c>
      <c r="S11" s="30">
        <v>2</v>
      </c>
      <c r="U11" s="126">
        <v>7</v>
      </c>
      <c r="V11">
        <f t="shared" si="0"/>
        <v>26</v>
      </c>
    </row>
    <row r="12" spans="1:22" ht="12.75">
      <c r="A12" s="30">
        <v>1</v>
      </c>
      <c r="B12" s="30">
        <v>2</v>
      </c>
      <c r="C12" s="30">
        <v>1</v>
      </c>
      <c r="D12" s="30">
        <v>1</v>
      </c>
      <c r="F12" s="30">
        <v>3</v>
      </c>
      <c r="G12" s="30">
        <v>4</v>
      </c>
      <c r="H12" s="30">
        <v>2</v>
      </c>
      <c r="I12" s="30">
        <v>1</v>
      </c>
      <c r="K12" s="30">
        <v>2</v>
      </c>
      <c r="L12" s="30">
        <v>1</v>
      </c>
      <c r="M12" s="30">
        <v>1</v>
      </c>
      <c r="N12" s="30">
        <v>4</v>
      </c>
      <c r="P12" s="30">
        <v>2</v>
      </c>
      <c r="Q12" s="30">
        <v>1</v>
      </c>
      <c r="R12" s="30">
        <v>1</v>
      </c>
      <c r="S12" s="30">
        <v>1</v>
      </c>
      <c r="U12" s="126">
        <v>8</v>
      </c>
      <c r="V12">
        <f t="shared" si="0"/>
        <v>28</v>
      </c>
    </row>
    <row r="13" spans="1:22" ht="12.75">
      <c r="A13" s="30">
        <v>2</v>
      </c>
      <c r="B13" s="30">
        <v>1</v>
      </c>
      <c r="C13" s="30">
        <v>1</v>
      </c>
      <c r="D13" s="30">
        <v>1</v>
      </c>
      <c r="F13" s="30">
        <v>1</v>
      </c>
      <c r="G13" s="30">
        <v>1</v>
      </c>
      <c r="H13" s="30">
        <v>3</v>
      </c>
      <c r="I13" s="30">
        <v>1</v>
      </c>
      <c r="K13" s="30">
        <v>1</v>
      </c>
      <c r="L13" s="30">
        <v>1</v>
      </c>
      <c r="M13" s="30">
        <v>1</v>
      </c>
      <c r="N13" s="30">
        <v>1</v>
      </c>
      <c r="P13" s="30">
        <v>1</v>
      </c>
      <c r="Q13" s="30">
        <v>1</v>
      </c>
      <c r="R13" s="30">
        <v>1</v>
      </c>
      <c r="S13" s="30">
        <v>1</v>
      </c>
      <c r="U13" s="126">
        <v>9</v>
      </c>
      <c r="V13">
        <f t="shared" si="0"/>
        <v>19</v>
      </c>
    </row>
    <row r="14" spans="1:22" ht="12.75">
      <c r="A14" s="30">
        <v>2</v>
      </c>
      <c r="B14" s="30">
        <v>1</v>
      </c>
      <c r="C14" s="30">
        <v>2</v>
      </c>
      <c r="D14" s="30">
        <v>2</v>
      </c>
      <c r="F14" s="30">
        <v>2</v>
      </c>
      <c r="G14" s="30">
        <v>1</v>
      </c>
      <c r="H14" s="30">
        <v>2</v>
      </c>
      <c r="I14" s="30">
        <v>2</v>
      </c>
      <c r="K14" s="30">
        <v>1</v>
      </c>
      <c r="L14" s="30">
        <v>2</v>
      </c>
      <c r="M14" s="30">
        <v>1</v>
      </c>
      <c r="N14" s="30">
        <v>2</v>
      </c>
      <c r="P14" s="30">
        <v>2</v>
      </c>
      <c r="Q14" s="30">
        <v>1</v>
      </c>
      <c r="R14" s="30">
        <v>1</v>
      </c>
      <c r="S14" s="30">
        <v>1</v>
      </c>
      <c r="U14" s="126">
        <v>10</v>
      </c>
      <c r="V14">
        <f t="shared" si="0"/>
        <v>25</v>
      </c>
    </row>
    <row r="15" spans="1:22" ht="12.75">
      <c r="A15" s="30">
        <v>2</v>
      </c>
      <c r="B15" s="30">
        <v>1</v>
      </c>
      <c r="C15" s="30">
        <v>2</v>
      </c>
      <c r="D15" s="30">
        <v>1</v>
      </c>
      <c r="F15" s="30">
        <v>1</v>
      </c>
      <c r="G15" s="30">
        <v>2</v>
      </c>
      <c r="H15" s="30">
        <v>2</v>
      </c>
      <c r="I15" s="30">
        <v>2</v>
      </c>
      <c r="K15" s="30">
        <v>1</v>
      </c>
      <c r="L15" s="30">
        <v>2</v>
      </c>
      <c r="M15" s="30">
        <v>2</v>
      </c>
      <c r="N15" s="30">
        <v>1</v>
      </c>
      <c r="P15" s="30">
        <v>1</v>
      </c>
      <c r="Q15" s="30">
        <v>2</v>
      </c>
      <c r="R15" s="30">
        <v>1</v>
      </c>
      <c r="S15" s="30">
        <v>1</v>
      </c>
      <c r="U15" s="126">
        <v>11</v>
      </c>
      <c r="V15">
        <f t="shared" si="0"/>
        <v>24</v>
      </c>
    </row>
    <row r="16" spans="1:22" ht="12.75">
      <c r="A16" s="30">
        <v>2</v>
      </c>
      <c r="B16" s="30">
        <v>1</v>
      </c>
      <c r="C16" s="30">
        <v>1</v>
      </c>
      <c r="D16" s="30">
        <v>1</v>
      </c>
      <c r="F16" s="30">
        <v>1</v>
      </c>
      <c r="G16" s="30">
        <v>2</v>
      </c>
      <c r="H16" s="30">
        <v>3</v>
      </c>
      <c r="I16" s="30">
        <v>1</v>
      </c>
      <c r="K16" s="30">
        <v>1</v>
      </c>
      <c r="L16" s="30">
        <v>1</v>
      </c>
      <c r="M16" s="30">
        <v>1</v>
      </c>
      <c r="N16" s="30">
        <v>1</v>
      </c>
      <c r="P16" s="30">
        <v>1</v>
      </c>
      <c r="Q16" s="30">
        <v>2</v>
      </c>
      <c r="R16" s="30">
        <v>1</v>
      </c>
      <c r="S16" s="30">
        <v>1</v>
      </c>
      <c r="U16" s="126">
        <v>12</v>
      </c>
      <c r="V16">
        <f t="shared" si="0"/>
        <v>21</v>
      </c>
    </row>
    <row r="17" spans="1:22" ht="12.75">
      <c r="A17" s="30">
        <v>4</v>
      </c>
      <c r="B17" s="30">
        <v>1</v>
      </c>
      <c r="C17" s="30">
        <v>1</v>
      </c>
      <c r="D17" s="30">
        <v>1</v>
      </c>
      <c r="F17" s="30">
        <v>3</v>
      </c>
      <c r="G17" s="30">
        <v>1</v>
      </c>
      <c r="H17" s="30">
        <v>2</v>
      </c>
      <c r="I17" s="30">
        <v>3</v>
      </c>
      <c r="K17" s="30">
        <v>3</v>
      </c>
      <c r="L17" s="30">
        <v>2</v>
      </c>
      <c r="M17" s="30">
        <v>1</v>
      </c>
      <c r="N17" s="30">
        <v>2</v>
      </c>
      <c r="P17" s="30">
        <v>1</v>
      </c>
      <c r="Q17" s="30">
        <v>1</v>
      </c>
      <c r="R17" s="30">
        <v>1</v>
      </c>
      <c r="S17" s="30">
        <v>1</v>
      </c>
      <c r="U17" s="126">
        <v>13</v>
      </c>
      <c r="V17">
        <f t="shared" si="0"/>
        <v>28</v>
      </c>
    </row>
    <row r="18" spans="1:22" ht="12.75">
      <c r="A18" s="30">
        <v>1</v>
      </c>
      <c r="B18" s="30">
        <v>3</v>
      </c>
      <c r="C18" s="30">
        <v>1</v>
      </c>
      <c r="D18" s="30">
        <v>2</v>
      </c>
      <c r="F18" s="30">
        <v>3</v>
      </c>
      <c r="G18" s="30">
        <v>3</v>
      </c>
      <c r="H18" s="30">
        <v>3</v>
      </c>
      <c r="I18" s="30">
        <v>2</v>
      </c>
      <c r="K18" s="30">
        <v>2</v>
      </c>
      <c r="L18" s="30">
        <v>1</v>
      </c>
      <c r="M18" s="30">
        <v>5</v>
      </c>
      <c r="N18" s="30">
        <v>1</v>
      </c>
      <c r="P18" s="30">
        <v>1</v>
      </c>
      <c r="Q18" s="30">
        <v>1</v>
      </c>
      <c r="R18" s="30">
        <v>1</v>
      </c>
      <c r="S18" s="30">
        <v>2</v>
      </c>
      <c r="U18" s="126">
        <v>14</v>
      </c>
      <c r="V18">
        <f t="shared" si="0"/>
        <v>32</v>
      </c>
    </row>
    <row r="19" spans="1:22" ht="12.75">
      <c r="A19" s="30">
        <v>2</v>
      </c>
      <c r="B19" s="30">
        <v>1</v>
      </c>
      <c r="C19" s="30">
        <v>6</v>
      </c>
      <c r="D19" s="30">
        <v>1</v>
      </c>
      <c r="F19" s="30">
        <v>2</v>
      </c>
      <c r="G19" s="30">
        <v>2</v>
      </c>
      <c r="H19" s="30">
        <v>2</v>
      </c>
      <c r="I19" s="30">
        <v>3</v>
      </c>
      <c r="K19" s="30">
        <v>1</v>
      </c>
      <c r="L19" s="30">
        <v>1</v>
      </c>
      <c r="M19" s="30">
        <v>1</v>
      </c>
      <c r="N19" s="30">
        <v>3</v>
      </c>
      <c r="P19" s="30">
        <v>1</v>
      </c>
      <c r="Q19" s="30">
        <v>5</v>
      </c>
      <c r="R19" s="30">
        <v>4</v>
      </c>
      <c r="S19" s="30">
        <v>1</v>
      </c>
      <c r="U19" s="126">
        <v>15</v>
      </c>
      <c r="V19">
        <f t="shared" si="0"/>
        <v>36</v>
      </c>
    </row>
    <row r="20" spans="1:22" ht="12.75">
      <c r="A20" s="30">
        <v>2</v>
      </c>
      <c r="B20" s="30">
        <v>7</v>
      </c>
      <c r="C20" s="30">
        <v>2</v>
      </c>
      <c r="D20" s="30">
        <v>1</v>
      </c>
      <c r="F20" s="30">
        <v>3</v>
      </c>
      <c r="G20" s="30">
        <v>2</v>
      </c>
      <c r="H20" s="30">
        <v>1</v>
      </c>
      <c r="I20" s="30">
        <v>2</v>
      </c>
      <c r="K20" s="30">
        <v>1</v>
      </c>
      <c r="L20" s="30">
        <v>1</v>
      </c>
      <c r="M20" s="30">
        <v>1</v>
      </c>
      <c r="N20" s="30">
        <v>1</v>
      </c>
      <c r="P20" s="30">
        <v>1</v>
      </c>
      <c r="Q20" s="30">
        <v>1</v>
      </c>
      <c r="R20" s="30">
        <v>3</v>
      </c>
      <c r="S20" s="30">
        <v>2</v>
      </c>
      <c r="U20" s="126">
        <v>16</v>
      </c>
      <c r="V20">
        <f t="shared" si="0"/>
        <v>31</v>
      </c>
    </row>
    <row r="21" spans="1:22" ht="12.75">
      <c r="A21" s="30">
        <v>1</v>
      </c>
      <c r="B21" s="30">
        <v>1</v>
      </c>
      <c r="C21" s="30">
        <v>1</v>
      </c>
      <c r="D21" s="30">
        <v>2</v>
      </c>
      <c r="F21" s="30">
        <v>3</v>
      </c>
      <c r="G21" s="30">
        <v>2</v>
      </c>
      <c r="H21" s="30">
        <v>2</v>
      </c>
      <c r="I21" s="30">
        <v>1</v>
      </c>
      <c r="K21" s="30">
        <v>2</v>
      </c>
      <c r="L21" s="30">
        <v>2</v>
      </c>
      <c r="M21" s="30">
        <v>2</v>
      </c>
      <c r="N21" s="30">
        <v>2</v>
      </c>
      <c r="P21" s="30">
        <v>1</v>
      </c>
      <c r="Q21" s="30">
        <v>1</v>
      </c>
      <c r="R21" s="30">
        <v>1</v>
      </c>
      <c r="S21" s="30">
        <v>2</v>
      </c>
      <c r="U21" s="126">
        <v>17</v>
      </c>
      <c r="V21">
        <f t="shared" si="0"/>
        <v>26</v>
      </c>
    </row>
    <row r="22" spans="1:22" ht="13.5" thickBot="1">
      <c r="A22" s="30">
        <v>2</v>
      </c>
      <c r="B22" s="30">
        <v>2</v>
      </c>
      <c r="C22" s="30">
        <v>1</v>
      </c>
      <c r="D22" s="30">
        <v>1</v>
      </c>
      <c r="F22" s="30">
        <v>1</v>
      </c>
      <c r="G22" s="30">
        <v>1</v>
      </c>
      <c r="H22" s="30">
        <v>2</v>
      </c>
      <c r="I22" s="30">
        <v>1</v>
      </c>
      <c r="K22" s="30">
        <v>2</v>
      </c>
      <c r="L22" s="30">
        <v>2</v>
      </c>
      <c r="M22" s="30">
        <v>1</v>
      </c>
      <c r="N22" s="30">
        <v>1</v>
      </c>
      <c r="P22" s="30">
        <v>2</v>
      </c>
      <c r="Q22" s="30">
        <v>1</v>
      </c>
      <c r="R22" s="30">
        <v>1</v>
      </c>
      <c r="S22" s="30">
        <v>1</v>
      </c>
      <c r="U22" s="126">
        <v>18</v>
      </c>
      <c r="V22">
        <f t="shared" si="0"/>
        <v>22</v>
      </c>
    </row>
    <row r="23" spans="1:22" ht="13.5" thickBot="1">
      <c r="A23" s="31">
        <f>SUM(A5:A22)</f>
        <v>33</v>
      </c>
      <c r="B23" s="31">
        <f>SUM(B5:B22)</f>
        <v>36</v>
      </c>
      <c r="C23" s="31">
        <f>SUM(C5:C22)</f>
        <v>27</v>
      </c>
      <c r="D23" s="31">
        <f>SUM(D5:D22)</f>
        <v>24</v>
      </c>
      <c r="F23" s="31">
        <f>SUM(F5:F22)</f>
        <v>33</v>
      </c>
      <c r="G23" s="31">
        <f>SUM(G5:G22)</f>
        <v>30</v>
      </c>
      <c r="H23" s="31">
        <f>SUM(H5:H22)</f>
        <v>40</v>
      </c>
      <c r="I23" s="31">
        <f>SUM(I5:I22)</f>
        <v>31</v>
      </c>
      <c r="K23" s="31">
        <f>SUM(K5:K22)</f>
        <v>27</v>
      </c>
      <c r="L23" s="31">
        <f>SUM(L5:L22)</f>
        <v>27</v>
      </c>
      <c r="M23" s="31">
        <f>SUM(M5:M22)</f>
        <v>28</v>
      </c>
      <c r="N23" s="31">
        <f>SUM(N5:N22)</f>
        <v>31</v>
      </c>
      <c r="P23" s="31">
        <f>SUM(P5:P22)</f>
        <v>21</v>
      </c>
      <c r="Q23" s="31">
        <f>SUM(Q5:Q22)</f>
        <v>27</v>
      </c>
      <c r="R23" s="31">
        <f>SUM(R5:R22)</f>
        <v>23</v>
      </c>
      <c r="S23" s="31">
        <f>SUM(S5:S22)</f>
        <v>23</v>
      </c>
      <c r="V23">
        <f>SUM(V5:V22)</f>
        <v>461</v>
      </c>
    </row>
    <row r="25" spans="5:20" ht="12.75">
      <c r="E25">
        <f>SUM(A23:D23)</f>
        <v>120</v>
      </c>
      <c r="J25">
        <f>SUM(F23:I23)</f>
        <v>134</v>
      </c>
      <c r="O25">
        <f>SUM(K23:N23)</f>
        <v>113</v>
      </c>
      <c r="T25">
        <f>SUM(P23:S23)</f>
        <v>94</v>
      </c>
    </row>
    <row r="26" spans="1:19" ht="22.5" customHeight="1">
      <c r="A26" s="27" t="s">
        <v>80</v>
      </c>
      <c r="B26" s="27"/>
      <c r="C26" s="27"/>
      <c r="D26" s="27"/>
      <c r="E26" s="27"/>
      <c r="F26" s="27" t="s">
        <v>73</v>
      </c>
      <c r="G26" s="27"/>
      <c r="H26" s="27"/>
      <c r="I26" s="27"/>
      <c r="J26" s="27"/>
      <c r="K26" s="27" t="s">
        <v>75</v>
      </c>
      <c r="L26" s="27"/>
      <c r="M26" s="27"/>
      <c r="N26" s="27"/>
      <c r="O26" s="27"/>
      <c r="P26" s="27" t="s">
        <v>75</v>
      </c>
      <c r="Q26" s="27"/>
      <c r="R26" s="27"/>
      <c r="S26" s="27"/>
    </row>
    <row r="27" spans="1:19" ht="16.5" customHeight="1">
      <c r="A27" s="35"/>
      <c r="B27" s="36"/>
      <c r="C27" s="36"/>
      <c r="D27" s="36"/>
      <c r="F27" s="35" t="s">
        <v>213</v>
      </c>
      <c r="G27" s="36"/>
      <c r="H27" s="36"/>
      <c r="I27" s="36"/>
      <c r="K27" s="35" t="s">
        <v>8</v>
      </c>
      <c r="L27" s="36"/>
      <c r="M27" s="36"/>
      <c r="N27" s="36"/>
      <c r="P27" s="35" t="s">
        <v>8</v>
      </c>
      <c r="Q27" s="36"/>
      <c r="R27" s="36"/>
      <c r="S27" s="36"/>
    </row>
    <row r="29" spans="1:21" ht="12.75">
      <c r="A29" s="30"/>
      <c r="B29" s="30"/>
      <c r="C29" s="30"/>
      <c r="D29" s="30"/>
      <c r="F29" s="30">
        <v>1</v>
      </c>
      <c r="G29" s="30">
        <v>1</v>
      </c>
      <c r="H29" s="30">
        <v>2</v>
      </c>
      <c r="I29" s="30">
        <v>1</v>
      </c>
      <c r="K29" s="30"/>
      <c r="L29" s="30"/>
      <c r="M29" s="30"/>
      <c r="N29" s="30"/>
      <c r="P29" s="30"/>
      <c r="Q29" s="30"/>
      <c r="R29" s="30"/>
      <c r="S29" s="30"/>
      <c r="U29" s="125">
        <v>1</v>
      </c>
    </row>
    <row r="30" spans="1:21" ht="12.75">
      <c r="A30" s="30"/>
      <c r="B30" s="30"/>
      <c r="C30" s="30"/>
      <c r="D30" s="30"/>
      <c r="F30" s="30">
        <v>2</v>
      </c>
      <c r="G30" s="30">
        <v>2</v>
      </c>
      <c r="H30" s="30">
        <v>1</v>
      </c>
      <c r="I30" s="30">
        <v>2</v>
      </c>
      <c r="K30" s="30"/>
      <c r="L30" s="30"/>
      <c r="M30" s="30"/>
      <c r="N30" s="30"/>
      <c r="P30" s="30"/>
      <c r="Q30" s="30"/>
      <c r="R30" s="30"/>
      <c r="S30" s="30"/>
      <c r="U30" s="125">
        <v>2</v>
      </c>
    </row>
    <row r="31" spans="1:21" ht="12.75">
      <c r="A31" s="30"/>
      <c r="B31" s="30"/>
      <c r="C31" s="30"/>
      <c r="D31" s="30"/>
      <c r="F31" s="30">
        <v>1</v>
      </c>
      <c r="G31" s="30">
        <v>1</v>
      </c>
      <c r="H31" s="30">
        <v>2</v>
      </c>
      <c r="I31" s="30">
        <v>1</v>
      </c>
      <c r="K31" s="30"/>
      <c r="L31" s="30"/>
      <c r="M31" s="30"/>
      <c r="N31" s="30"/>
      <c r="P31" s="30"/>
      <c r="Q31" s="30"/>
      <c r="R31" s="30"/>
      <c r="S31" s="30"/>
      <c r="U31" s="125">
        <v>3</v>
      </c>
    </row>
    <row r="32" spans="1:21" ht="12.75">
      <c r="A32" s="30"/>
      <c r="B32" s="30"/>
      <c r="C32" s="30"/>
      <c r="D32" s="30"/>
      <c r="F32" s="30">
        <v>1</v>
      </c>
      <c r="G32" s="30">
        <v>1</v>
      </c>
      <c r="H32" s="30">
        <v>1</v>
      </c>
      <c r="I32" s="30">
        <v>1</v>
      </c>
      <c r="K32" s="30"/>
      <c r="L32" s="30"/>
      <c r="M32" s="30"/>
      <c r="N32" s="30"/>
      <c r="P32" s="30"/>
      <c r="Q32" s="30"/>
      <c r="R32" s="30"/>
      <c r="S32" s="30"/>
      <c r="U32" s="126">
        <v>4</v>
      </c>
    </row>
    <row r="33" spans="1:21" ht="12.75">
      <c r="A33" s="30"/>
      <c r="B33" s="30"/>
      <c r="C33" s="30"/>
      <c r="D33" s="30"/>
      <c r="F33" s="30">
        <v>2</v>
      </c>
      <c r="G33" s="30">
        <v>1</v>
      </c>
      <c r="H33" s="30">
        <v>5</v>
      </c>
      <c r="I33" s="30">
        <v>3</v>
      </c>
      <c r="K33" s="30"/>
      <c r="L33" s="30"/>
      <c r="M33" s="30"/>
      <c r="N33" s="30"/>
      <c r="P33" s="30"/>
      <c r="Q33" s="30"/>
      <c r="R33" s="30"/>
      <c r="S33" s="30"/>
      <c r="U33" s="126">
        <v>5</v>
      </c>
    </row>
    <row r="34" spans="1:21" ht="12.75">
      <c r="A34" s="30"/>
      <c r="B34" s="30"/>
      <c r="C34" s="30"/>
      <c r="D34" s="30"/>
      <c r="F34" s="30">
        <v>2</v>
      </c>
      <c r="G34" s="30">
        <v>2</v>
      </c>
      <c r="H34" s="30">
        <v>1</v>
      </c>
      <c r="I34" s="30">
        <v>1</v>
      </c>
      <c r="K34" s="30"/>
      <c r="L34" s="30"/>
      <c r="M34" s="30"/>
      <c r="N34" s="30"/>
      <c r="P34" s="30"/>
      <c r="Q34" s="30"/>
      <c r="R34" s="30"/>
      <c r="S34" s="30"/>
      <c r="U34" s="126">
        <v>6</v>
      </c>
    </row>
    <row r="35" spans="1:21" ht="12.75">
      <c r="A35" s="30"/>
      <c r="B35" s="30"/>
      <c r="C35" s="30"/>
      <c r="D35" s="30"/>
      <c r="F35" s="30">
        <v>2</v>
      </c>
      <c r="G35" s="30">
        <v>2</v>
      </c>
      <c r="H35" s="30">
        <v>2</v>
      </c>
      <c r="I35" s="30">
        <v>2</v>
      </c>
      <c r="K35" s="30"/>
      <c r="L35" s="30"/>
      <c r="M35" s="30"/>
      <c r="N35" s="30"/>
      <c r="P35" s="30"/>
      <c r="Q35" s="30"/>
      <c r="R35" s="30"/>
      <c r="S35" s="30"/>
      <c r="U35" s="126">
        <v>7</v>
      </c>
    </row>
    <row r="36" spans="1:21" ht="12.75">
      <c r="A36" s="30"/>
      <c r="B36" s="30"/>
      <c r="C36" s="30"/>
      <c r="D36" s="30"/>
      <c r="F36" s="30">
        <v>1</v>
      </c>
      <c r="G36" s="30">
        <v>1</v>
      </c>
      <c r="H36" s="30">
        <v>1</v>
      </c>
      <c r="I36" s="30"/>
      <c r="K36" s="30"/>
      <c r="L36" s="30"/>
      <c r="M36" s="30"/>
      <c r="N36" s="30"/>
      <c r="P36" s="30"/>
      <c r="Q36" s="30"/>
      <c r="R36" s="30"/>
      <c r="S36" s="30"/>
      <c r="U36" s="126">
        <v>8</v>
      </c>
    </row>
    <row r="37" spans="1:21" ht="12.75">
      <c r="A37" s="30"/>
      <c r="B37" s="30"/>
      <c r="C37" s="30"/>
      <c r="D37" s="30"/>
      <c r="F37" s="30">
        <v>1</v>
      </c>
      <c r="G37" s="30">
        <v>2</v>
      </c>
      <c r="H37" s="30">
        <v>1</v>
      </c>
      <c r="I37" s="30">
        <v>1</v>
      </c>
      <c r="K37" s="30"/>
      <c r="L37" s="30"/>
      <c r="M37" s="30"/>
      <c r="N37" s="30"/>
      <c r="P37" s="30"/>
      <c r="Q37" s="30"/>
      <c r="R37" s="30"/>
      <c r="S37" s="30"/>
      <c r="U37" s="126">
        <v>9</v>
      </c>
    </row>
    <row r="38" spans="1:21" ht="12.75">
      <c r="A38" s="30"/>
      <c r="B38" s="30"/>
      <c r="C38" s="30"/>
      <c r="D38" s="30"/>
      <c r="F38" s="30">
        <v>1</v>
      </c>
      <c r="G38" s="30">
        <v>2</v>
      </c>
      <c r="H38" s="30">
        <v>1</v>
      </c>
      <c r="I38" s="30">
        <v>1</v>
      </c>
      <c r="K38" s="30"/>
      <c r="L38" s="30"/>
      <c r="M38" s="30"/>
      <c r="N38" s="30"/>
      <c r="P38" s="30"/>
      <c r="Q38" s="30"/>
      <c r="R38" s="30"/>
      <c r="S38" s="30"/>
      <c r="U38" s="126">
        <v>10</v>
      </c>
    </row>
    <row r="39" spans="1:21" ht="12.75">
      <c r="A39" s="30"/>
      <c r="B39" s="30"/>
      <c r="C39" s="30"/>
      <c r="D39" s="30"/>
      <c r="F39" s="30">
        <v>2</v>
      </c>
      <c r="G39" s="30">
        <v>2</v>
      </c>
      <c r="H39" s="30">
        <v>2</v>
      </c>
      <c r="I39" s="30">
        <v>1</v>
      </c>
      <c r="K39" s="30"/>
      <c r="L39" s="30"/>
      <c r="M39" s="30"/>
      <c r="N39" s="30"/>
      <c r="P39" s="30"/>
      <c r="Q39" s="30"/>
      <c r="R39" s="30"/>
      <c r="S39" s="30"/>
      <c r="U39" s="126">
        <v>11</v>
      </c>
    </row>
    <row r="40" spans="1:21" ht="12.75">
      <c r="A40" s="30"/>
      <c r="B40" s="30"/>
      <c r="C40" s="30"/>
      <c r="D40" s="30"/>
      <c r="F40" s="30">
        <v>1</v>
      </c>
      <c r="G40" s="30">
        <v>1</v>
      </c>
      <c r="H40" s="30">
        <v>1</v>
      </c>
      <c r="I40" s="30">
        <v>1</v>
      </c>
      <c r="K40" s="30"/>
      <c r="L40" s="30"/>
      <c r="M40" s="30"/>
      <c r="N40" s="30"/>
      <c r="P40" s="30"/>
      <c r="Q40" s="30"/>
      <c r="R40" s="30"/>
      <c r="S40" s="30"/>
      <c r="U40" s="126">
        <v>12</v>
      </c>
    </row>
    <row r="41" spans="1:21" ht="12.75">
      <c r="A41" s="30"/>
      <c r="B41" s="30"/>
      <c r="C41" s="30"/>
      <c r="D41" s="30"/>
      <c r="F41" s="30">
        <v>1</v>
      </c>
      <c r="G41" s="30">
        <v>3</v>
      </c>
      <c r="H41" s="30">
        <v>2</v>
      </c>
      <c r="I41" s="30">
        <v>1</v>
      </c>
      <c r="K41" s="30"/>
      <c r="L41" s="30"/>
      <c r="M41" s="30"/>
      <c r="N41" s="30"/>
      <c r="P41" s="30"/>
      <c r="Q41" s="30"/>
      <c r="R41" s="30"/>
      <c r="S41" s="30"/>
      <c r="U41" s="126">
        <v>13</v>
      </c>
    </row>
    <row r="42" spans="1:21" ht="12.75">
      <c r="A42" s="30"/>
      <c r="B42" s="30"/>
      <c r="C42" s="30"/>
      <c r="D42" s="30"/>
      <c r="F42" s="30">
        <v>2</v>
      </c>
      <c r="G42" s="30">
        <v>3</v>
      </c>
      <c r="H42" s="30">
        <v>2</v>
      </c>
      <c r="I42" s="30">
        <v>1</v>
      </c>
      <c r="K42" s="30"/>
      <c r="L42" s="30"/>
      <c r="M42" s="30"/>
      <c r="N42" s="30"/>
      <c r="P42" s="30"/>
      <c r="Q42" s="30"/>
      <c r="R42" s="30"/>
      <c r="S42" s="30"/>
      <c r="U42" s="126">
        <v>14</v>
      </c>
    </row>
    <row r="43" spans="1:21" ht="12.75">
      <c r="A43" s="30"/>
      <c r="B43" s="30"/>
      <c r="C43" s="30"/>
      <c r="D43" s="30"/>
      <c r="F43" s="30">
        <v>2</v>
      </c>
      <c r="G43" s="30">
        <v>2</v>
      </c>
      <c r="H43" s="30">
        <v>4</v>
      </c>
      <c r="I43" s="30">
        <v>4</v>
      </c>
      <c r="K43" s="30"/>
      <c r="L43" s="30"/>
      <c r="M43" s="30"/>
      <c r="N43" s="30"/>
      <c r="P43" s="30"/>
      <c r="Q43" s="30"/>
      <c r="R43" s="30"/>
      <c r="S43" s="30"/>
      <c r="U43" s="126">
        <v>15</v>
      </c>
    </row>
    <row r="44" spans="1:21" ht="12.75">
      <c r="A44" s="30"/>
      <c r="B44" s="30"/>
      <c r="C44" s="30"/>
      <c r="D44" s="30"/>
      <c r="F44" s="30">
        <v>3</v>
      </c>
      <c r="G44" s="30">
        <v>4</v>
      </c>
      <c r="H44" s="30">
        <v>4</v>
      </c>
      <c r="I44" s="30">
        <v>2</v>
      </c>
      <c r="K44" s="30"/>
      <c r="L44" s="30"/>
      <c r="M44" s="30"/>
      <c r="N44" s="30"/>
      <c r="P44" s="30"/>
      <c r="Q44" s="30"/>
      <c r="R44" s="30"/>
      <c r="S44" s="30"/>
      <c r="U44" s="126">
        <v>16</v>
      </c>
    </row>
    <row r="45" spans="1:21" ht="12.75">
      <c r="A45" s="30"/>
      <c r="B45" s="30"/>
      <c r="C45" s="30"/>
      <c r="D45" s="30"/>
      <c r="F45" s="30">
        <v>2</v>
      </c>
      <c r="G45" s="30">
        <v>2</v>
      </c>
      <c r="H45" s="30">
        <v>1</v>
      </c>
      <c r="I45" s="30">
        <v>2</v>
      </c>
      <c r="K45" s="30"/>
      <c r="L45" s="30"/>
      <c r="M45" s="30"/>
      <c r="N45" s="30"/>
      <c r="P45" s="30"/>
      <c r="Q45" s="30"/>
      <c r="R45" s="30"/>
      <c r="S45" s="30"/>
      <c r="U45" s="126">
        <v>17</v>
      </c>
    </row>
    <row r="46" spans="1:21" ht="13.5" thickBot="1">
      <c r="A46" s="30"/>
      <c r="B46" s="30"/>
      <c r="C46" s="30"/>
      <c r="D46" s="30"/>
      <c r="F46" s="30">
        <v>2</v>
      </c>
      <c r="G46" s="30">
        <v>1</v>
      </c>
      <c r="H46" s="30">
        <v>1</v>
      </c>
      <c r="I46" s="30">
        <v>1</v>
      </c>
      <c r="K46" s="30"/>
      <c r="L46" s="30"/>
      <c r="M46" s="30"/>
      <c r="N46" s="30"/>
      <c r="P46" s="30"/>
      <c r="Q46" s="30"/>
      <c r="R46" s="30"/>
      <c r="S46" s="30"/>
      <c r="U46" s="126">
        <v>18</v>
      </c>
    </row>
    <row r="47" spans="1:19" ht="13.5" thickBot="1">
      <c r="A47" s="31">
        <f>SUM(A29:A46)</f>
        <v>0</v>
      </c>
      <c r="B47" s="31">
        <f>SUM(B29:B46)</f>
        <v>0</v>
      </c>
      <c r="C47" s="31">
        <f>SUM(C29:C46)</f>
        <v>0</v>
      </c>
      <c r="D47" s="31">
        <f>SUM(D29:D46)</f>
        <v>0</v>
      </c>
      <c r="F47" s="31">
        <f>SUM(F29:F46)</f>
        <v>29</v>
      </c>
      <c r="G47" s="31">
        <f>SUM(G29:G46)</f>
        <v>33</v>
      </c>
      <c r="H47" s="31">
        <f>SUM(H29:H46)</f>
        <v>34</v>
      </c>
      <c r="I47" s="31">
        <f>SUM(I29:I46)</f>
        <v>26</v>
      </c>
      <c r="K47" s="31">
        <f>SUM(K29:K46)</f>
        <v>0</v>
      </c>
      <c r="L47" s="31">
        <f>SUM(L29:L46)</f>
        <v>0</v>
      </c>
      <c r="M47" s="31">
        <f>SUM(M29:M46)</f>
        <v>0</v>
      </c>
      <c r="N47" s="31">
        <f>SUM(N29:N46)</f>
        <v>0</v>
      </c>
      <c r="P47" s="31">
        <f>SUM(P29:P46)</f>
        <v>0</v>
      </c>
      <c r="Q47" s="31">
        <f>SUM(Q29:Q46)</f>
        <v>0</v>
      </c>
      <c r="R47" s="31">
        <f>SUM(R29:R46)</f>
        <v>0</v>
      </c>
      <c r="S47" s="31">
        <f>SUM(S29:S46)</f>
        <v>0</v>
      </c>
    </row>
    <row r="49" spans="5:10" ht="12.75">
      <c r="E49">
        <f>SUM(A47:D47)</f>
        <v>0</v>
      </c>
      <c r="J49">
        <f>SUM(F47:I47)</f>
        <v>122</v>
      </c>
    </row>
  </sheetData>
  <conditionalFormatting sqref="K47:N47 A47:D47 F47:I47 A23:D23 F23:I23 K23:N23 P23:S23 P47:S47">
    <cfRule type="cellIs" priority="1" dxfId="5" operator="between" stopIfTrue="1">
      <formula>18</formula>
      <formula>19</formula>
    </cfRule>
    <cfRule type="cellIs" priority="2" dxfId="6" operator="between" stopIfTrue="1">
      <formula>20</formula>
      <formula>24</formula>
    </cfRule>
    <cfRule type="cellIs" priority="3" dxfId="7" operator="between" stopIfTrue="1">
      <formula>25</formula>
      <formula>29</formula>
    </cfRule>
  </conditionalFormatting>
  <dataValidations count="1">
    <dataValidation type="whole" allowBlank="1" showInputMessage="1" showErrorMessage="1" sqref="A5:D22 F5:I22 K5:N22 P5:S22">
      <formula1>1</formula1>
      <formula2>7</formula2>
    </dataValidation>
  </dataValidations>
  <printOptions/>
  <pageMargins left="0" right="0"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2"/>
  </sheetPr>
  <dimension ref="A1:U49"/>
  <sheetViews>
    <sheetView workbookViewId="0" topLeftCell="A21">
      <selection activeCell="I47" sqref="I47"/>
    </sheetView>
  </sheetViews>
  <sheetFormatPr defaultColWidth="11.421875" defaultRowHeight="12.75"/>
  <cols>
    <col min="1" max="4" width="4.140625" style="0" customWidth="1"/>
    <col min="5" max="5" width="8.140625" style="0" customWidth="1"/>
    <col min="6" max="9" width="4.140625" style="0" customWidth="1"/>
    <col min="10" max="10" width="8.140625" style="0" customWidth="1"/>
    <col min="11" max="14" width="4.140625" style="0" customWidth="1"/>
    <col min="15" max="15" width="8.140625" style="0" customWidth="1"/>
    <col min="16" max="19" width="4.140625" style="0" customWidth="1"/>
  </cols>
  <sheetData>
    <row r="1" spans="1:6" ht="22.5" customHeight="1">
      <c r="A1" s="37" t="s">
        <v>129</v>
      </c>
      <c r="B1" s="36"/>
      <c r="C1" s="36"/>
      <c r="D1" s="36"/>
      <c r="E1" s="36"/>
      <c r="F1" s="33"/>
    </row>
    <row r="2" spans="1:21" ht="22.5" customHeight="1">
      <c r="A2" s="47" t="s">
        <v>76</v>
      </c>
      <c r="B2" s="47"/>
      <c r="C2" s="47"/>
      <c r="D2" s="47"/>
      <c r="E2" s="47"/>
      <c r="F2" s="47" t="s">
        <v>77</v>
      </c>
      <c r="G2" s="47"/>
      <c r="H2" s="47"/>
      <c r="I2" s="47"/>
      <c r="J2" s="47"/>
      <c r="K2" s="47" t="s">
        <v>78</v>
      </c>
      <c r="L2" s="47"/>
      <c r="M2" s="47"/>
      <c r="N2" s="47"/>
      <c r="O2" s="47"/>
      <c r="P2" s="47" t="s">
        <v>79</v>
      </c>
      <c r="Q2" s="47"/>
      <c r="R2" s="47"/>
      <c r="S2" s="47"/>
      <c r="T2" s="47"/>
      <c r="U2" s="47"/>
    </row>
    <row r="3" spans="1:19" ht="15.75">
      <c r="A3" s="35" t="s">
        <v>175</v>
      </c>
      <c r="B3" s="36"/>
      <c r="C3" s="36"/>
      <c r="D3" s="36"/>
      <c r="F3" s="35" t="s">
        <v>172</v>
      </c>
      <c r="G3" s="36"/>
      <c r="H3" s="36"/>
      <c r="I3" s="36"/>
      <c r="K3" s="35" t="s">
        <v>134</v>
      </c>
      <c r="L3" s="36"/>
      <c r="M3" s="36"/>
      <c r="N3" s="36"/>
      <c r="P3" s="37" t="s">
        <v>130</v>
      </c>
      <c r="Q3" s="36"/>
      <c r="R3" s="36"/>
      <c r="S3" s="36"/>
    </row>
    <row r="4" ht="12.75">
      <c r="B4" s="130"/>
    </row>
    <row r="5" spans="1:21" ht="12.75">
      <c r="A5" s="30">
        <v>1</v>
      </c>
      <c r="B5" s="30">
        <v>3</v>
      </c>
      <c r="C5" s="30">
        <v>2</v>
      </c>
      <c r="D5" s="30">
        <v>1</v>
      </c>
      <c r="F5" s="30">
        <v>1</v>
      </c>
      <c r="G5" s="30">
        <v>1</v>
      </c>
      <c r="H5" s="30">
        <v>1</v>
      </c>
      <c r="I5" s="30">
        <v>1</v>
      </c>
      <c r="K5" s="30">
        <v>2</v>
      </c>
      <c r="L5" s="30">
        <v>1</v>
      </c>
      <c r="M5" s="30">
        <v>1</v>
      </c>
      <c r="N5" s="30">
        <v>1</v>
      </c>
      <c r="P5" s="30">
        <v>1</v>
      </c>
      <c r="Q5" s="30">
        <v>1</v>
      </c>
      <c r="R5" s="30">
        <v>1</v>
      </c>
      <c r="S5" s="30">
        <v>1</v>
      </c>
      <c r="U5" s="125">
        <v>1</v>
      </c>
    </row>
    <row r="6" spans="1:21" ht="12.75">
      <c r="A6" s="30">
        <v>2</v>
      </c>
      <c r="B6" s="30">
        <v>2</v>
      </c>
      <c r="C6" s="30">
        <v>2</v>
      </c>
      <c r="D6" s="30">
        <v>1</v>
      </c>
      <c r="F6" s="30">
        <v>3</v>
      </c>
      <c r="G6" s="30">
        <v>1</v>
      </c>
      <c r="H6" s="30">
        <v>2</v>
      </c>
      <c r="I6" s="30">
        <v>2</v>
      </c>
      <c r="K6" s="30">
        <v>1</v>
      </c>
      <c r="L6" s="30">
        <v>2</v>
      </c>
      <c r="M6" s="30">
        <v>2</v>
      </c>
      <c r="N6" s="30">
        <v>1</v>
      </c>
      <c r="P6" s="30">
        <v>1</v>
      </c>
      <c r="Q6" s="30">
        <v>1</v>
      </c>
      <c r="R6" s="30">
        <v>1</v>
      </c>
      <c r="S6" s="30">
        <v>2</v>
      </c>
      <c r="U6" s="125">
        <v>2</v>
      </c>
    </row>
    <row r="7" spans="1:21" ht="12.75">
      <c r="A7" s="30">
        <v>2</v>
      </c>
      <c r="B7" s="30">
        <v>1</v>
      </c>
      <c r="C7" s="30">
        <v>1</v>
      </c>
      <c r="D7" s="30">
        <v>1</v>
      </c>
      <c r="F7" s="30">
        <v>1</v>
      </c>
      <c r="G7" s="30">
        <v>1</v>
      </c>
      <c r="H7" s="30">
        <v>3</v>
      </c>
      <c r="I7" s="30">
        <v>2</v>
      </c>
      <c r="K7" s="30">
        <v>1</v>
      </c>
      <c r="L7" s="30">
        <v>1</v>
      </c>
      <c r="M7" s="30">
        <v>4</v>
      </c>
      <c r="N7" s="30">
        <v>1</v>
      </c>
      <c r="P7" s="30">
        <v>2</v>
      </c>
      <c r="Q7" s="30">
        <v>1</v>
      </c>
      <c r="R7" s="30">
        <v>1</v>
      </c>
      <c r="S7" s="30">
        <v>1</v>
      </c>
      <c r="U7" s="125">
        <v>3</v>
      </c>
    </row>
    <row r="8" spans="1:21" ht="12.75">
      <c r="A8" s="30">
        <v>1</v>
      </c>
      <c r="B8" s="30">
        <v>1</v>
      </c>
      <c r="C8" s="30">
        <v>2</v>
      </c>
      <c r="D8" s="30">
        <v>1</v>
      </c>
      <c r="F8" s="30">
        <v>1</v>
      </c>
      <c r="G8" s="30">
        <v>1</v>
      </c>
      <c r="H8" s="30">
        <v>1</v>
      </c>
      <c r="I8" s="30">
        <v>4</v>
      </c>
      <c r="K8" s="30">
        <v>1</v>
      </c>
      <c r="L8" s="30">
        <v>1</v>
      </c>
      <c r="M8" s="30">
        <v>1</v>
      </c>
      <c r="N8" s="30">
        <v>2</v>
      </c>
      <c r="P8" s="30">
        <v>1</v>
      </c>
      <c r="Q8" s="30">
        <v>1</v>
      </c>
      <c r="R8" s="30">
        <v>1</v>
      </c>
      <c r="S8" s="30">
        <v>1</v>
      </c>
      <c r="U8" s="126">
        <v>4</v>
      </c>
    </row>
    <row r="9" spans="1:21" ht="12.75">
      <c r="A9" s="30">
        <v>1</v>
      </c>
      <c r="B9" s="30">
        <v>2</v>
      </c>
      <c r="C9" s="30">
        <v>2</v>
      </c>
      <c r="D9" s="30">
        <v>1</v>
      </c>
      <c r="F9" s="30">
        <v>2</v>
      </c>
      <c r="G9" s="30">
        <v>2</v>
      </c>
      <c r="H9" s="30">
        <v>2</v>
      </c>
      <c r="I9" s="30">
        <v>1</v>
      </c>
      <c r="K9" s="30">
        <v>3</v>
      </c>
      <c r="L9" s="30">
        <v>2</v>
      </c>
      <c r="M9" s="30">
        <v>4</v>
      </c>
      <c r="N9" s="30">
        <v>1</v>
      </c>
      <c r="P9" s="30">
        <v>1</v>
      </c>
      <c r="Q9" s="30">
        <v>2</v>
      </c>
      <c r="R9" s="30">
        <v>2</v>
      </c>
      <c r="S9" s="30">
        <v>1</v>
      </c>
      <c r="U9" s="126">
        <v>5</v>
      </c>
    </row>
    <row r="10" spans="1:21" ht="12.75">
      <c r="A10" s="30">
        <v>1</v>
      </c>
      <c r="B10" s="30">
        <v>1</v>
      </c>
      <c r="C10" s="30">
        <v>1</v>
      </c>
      <c r="D10" s="30">
        <v>1</v>
      </c>
      <c r="F10" s="30">
        <v>1</v>
      </c>
      <c r="G10" s="30">
        <v>1</v>
      </c>
      <c r="H10" s="30">
        <v>1</v>
      </c>
      <c r="I10" s="30">
        <v>1</v>
      </c>
      <c r="K10" s="30">
        <v>1</v>
      </c>
      <c r="L10" s="30">
        <v>1</v>
      </c>
      <c r="M10" s="30">
        <v>1</v>
      </c>
      <c r="N10" s="30">
        <v>1</v>
      </c>
      <c r="P10" s="30">
        <v>1</v>
      </c>
      <c r="Q10" s="30">
        <v>1</v>
      </c>
      <c r="R10" s="30">
        <v>1</v>
      </c>
      <c r="S10" s="30">
        <v>1</v>
      </c>
      <c r="U10" s="126">
        <v>6</v>
      </c>
    </row>
    <row r="11" spans="1:21" ht="12.75">
      <c r="A11" s="30">
        <v>2</v>
      </c>
      <c r="B11" s="30">
        <v>2</v>
      </c>
      <c r="C11" s="30">
        <v>1</v>
      </c>
      <c r="D11" s="30">
        <v>2</v>
      </c>
      <c r="F11" s="30">
        <v>2</v>
      </c>
      <c r="G11" s="30">
        <v>2</v>
      </c>
      <c r="H11" s="30">
        <v>1</v>
      </c>
      <c r="I11" s="30">
        <v>1</v>
      </c>
      <c r="K11" s="30">
        <v>1</v>
      </c>
      <c r="L11" s="30">
        <v>2</v>
      </c>
      <c r="M11" s="30">
        <v>2</v>
      </c>
      <c r="N11" s="30">
        <v>1</v>
      </c>
      <c r="P11" s="30">
        <v>2</v>
      </c>
      <c r="Q11" s="30">
        <v>2</v>
      </c>
      <c r="R11" s="30">
        <v>1</v>
      </c>
      <c r="S11" s="30">
        <v>2</v>
      </c>
      <c r="U11" s="126">
        <v>7</v>
      </c>
    </row>
    <row r="12" spans="1:21" ht="12.75">
      <c r="A12" s="30">
        <v>1</v>
      </c>
      <c r="B12" s="30">
        <v>1</v>
      </c>
      <c r="C12" s="30">
        <v>1</v>
      </c>
      <c r="D12" s="30">
        <v>1</v>
      </c>
      <c r="F12" s="30">
        <v>2</v>
      </c>
      <c r="G12" s="30">
        <v>1</v>
      </c>
      <c r="H12" s="30">
        <v>1</v>
      </c>
      <c r="I12" s="30">
        <v>1</v>
      </c>
      <c r="K12" s="30">
        <v>1</v>
      </c>
      <c r="L12" s="30">
        <v>2</v>
      </c>
      <c r="M12" s="30">
        <v>4</v>
      </c>
      <c r="N12" s="30">
        <v>1</v>
      </c>
      <c r="P12" s="30">
        <v>3</v>
      </c>
      <c r="Q12" s="30">
        <v>2</v>
      </c>
      <c r="R12" s="30">
        <v>2</v>
      </c>
      <c r="S12" s="30">
        <v>3</v>
      </c>
      <c r="U12" s="126">
        <v>8</v>
      </c>
    </row>
    <row r="13" spans="1:21" ht="12.75">
      <c r="A13" s="30">
        <v>1</v>
      </c>
      <c r="B13" s="30">
        <v>1</v>
      </c>
      <c r="C13" s="30">
        <v>1</v>
      </c>
      <c r="D13" s="30">
        <v>1</v>
      </c>
      <c r="F13" s="30">
        <v>1</v>
      </c>
      <c r="G13" s="30">
        <v>1</v>
      </c>
      <c r="H13" s="30">
        <v>1</v>
      </c>
      <c r="I13" s="30">
        <v>5</v>
      </c>
      <c r="K13" s="30">
        <v>1</v>
      </c>
      <c r="L13" s="30">
        <v>1</v>
      </c>
      <c r="M13" s="30">
        <v>1</v>
      </c>
      <c r="N13" s="30">
        <v>2</v>
      </c>
      <c r="P13" s="30">
        <v>1</v>
      </c>
      <c r="Q13" s="30">
        <v>1</v>
      </c>
      <c r="R13" s="30">
        <v>1</v>
      </c>
      <c r="S13" s="30">
        <v>1</v>
      </c>
      <c r="U13" s="126">
        <v>9</v>
      </c>
    </row>
    <row r="14" spans="1:21" ht="12.75">
      <c r="A14" s="30">
        <v>2</v>
      </c>
      <c r="B14" s="30">
        <v>1</v>
      </c>
      <c r="C14" s="30">
        <v>2</v>
      </c>
      <c r="D14" s="30">
        <v>2</v>
      </c>
      <c r="F14" s="30">
        <v>2</v>
      </c>
      <c r="G14" s="30">
        <v>1</v>
      </c>
      <c r="H14" s="30">
        <v>2</v>
      </c>
      <c r="I14" s="30">
        <v>2</v>
      </c>
      <c r="K14" s="30">
        <v>1</v>
      </c>
      <c r="L14" s="30">
        <v>1</v>
      </c>
      <c r="M14" s="30">
        <v>1</v>
      </c>
      <c r="N14" s="30">
        <v>2</v>
      </c>
      <c r="P14" s="30">
        <v>1</v>
      </c>
      <c r="Q14" s="30">
        <v>2</v>
      </c>
      <c r="R14" s="30">
        <v>1</v>
      </c>
      <c r="S14" s="30">
        <v>2</v>
      </c>
      <c r="U14" s="126">
        <v>10</v>
      </c>
    </row>
    <row r="15" spans="1:21" ht="12.75">
      <c r="A15" s="30">
        <v>2</v>
      </c>
      <c r="B15" s="30">
        <v>1</v>
      </c>
      <c r="C15" s="30">
        <v>1</v>
      </c>
      <c r="D15" s="30">
        <v>1</v>
      </c>
      <c r="F15" s="30">
        <v>1</v>
      </c>
      <c r="G15" s="30">
        <v>1</v>
      </c>
      <c r="H15" s="30">
        <v>1</v>
      </c>
      <c r="I15" s="30">
        <v>1</v>
      </c>
      <c r="K15" s="30">
        <v>2</v>
      </c>
      <c r="L15" s="30">
        <v>1</v>
      </c>
      <c r="M15" s="30">
        <v>2</v>
      </c>
      <c r="N15" s="30">
        <v>1</v>
      </c>
      <c r="P15" s="30">
        <v>1</v>
      </c>
      <c r="Q15" s="30">
        <v>1</v>
      </c>
      <c r="R15" s="30">
        <v>2</v>
      </c>
      <c r="S15" s="30">
        <v>2</v>
      </c>
      <c r="U15" s="126">
        <v>11</v>
      </c>
    </row>
    <row r="16" spans="1:21" ht="12.75">
      <c r="A16" s="30">
        <v>1</v>
      </c>
      <c r="B16" s="30">
        <v>1</v>
      </c>
      <c r="C16" s="30">
        <v>1</v>
      </c>
      <c r="D16" s="30">
        <v>1</v>
      </c>
      <c r="F16" s="30">
        <v>2</v>
      </c>
      <c r="G16" s="30">
        <v>1</v>
      </c>
      <c r="H16" s="30">
        <v>1</v>
      </c>
      <c r="I16" s="30">
        <v>1</v>
      </c>
      <c r="K16" s="30">
        <v>1</v>
      </c>
      <c r="L16" s="30">
        <v>1</v>
      </c>
      <c r="M16" s="30">
        <v>2</v>
      </c>
      <c r="N16" s="30">
        <v>1</v>
      </c>
      <c r="P16" s="30">
        <v>1</v>
      </c>
      <c r="Q16" s="30">
        <v>2</v>
      </c>
      <c r="R16" s="30">
        <v>1</v>
      </c>
      <c r="S16" s="30">
        <v>1</v>
      </c>
      <c r="U16" s="126">
        <v>12</v>
      </c>
    </row>
    <row r="17" spans="1:21" ht="12.75">
      <c r="A17" s="30">
        <v>2</v>
      </c>
      <c r="B17" s="30">
        <v>1</v>
      </c>
      <c r="C17" s="30">
        <v>1</v>
      </c>
      <c r="D17" s="30">
        <v>2</v>
      </c>
      <c r="F17" s="30">
        <v>1</v>
      </c>
      <c r="G17" s="30">
        <v>1</v>
      </c>
      <c r="H17" s="30">
        <v>1</v>
      </c>
      <c r="I17" s="30">
        <v>2</v>
      </c>
      <c r="K17" s="30">
        <v>2</v>
      </c>
      <c r="L17" s="30">
        <v>2</v>
      </c>
      <c r="M17" s="30">
        <v>1</v>
      </c>
      <c r="N17" s="30">
        <v>1</v>
      </c>
      <c r="P17" s="30">
        <v>1</v>
      </c>
      <c r="Q17" s="30">
        <v>1</v>
      </c>
      <c r="R17" s="30">
        <v>1</v>
      </c>
      <c r="S17" s="30">
        <v>3</v>
      </c>
      <c r="U17" s="126">
        <v>13</v>
      </c>
    </row>
    <row r="18" spans="1:21" ht="12.75">
      <c r="A18" s="30">
        <v>2</v>
      </c>
      <c r="B18" s="30">
        <v>1</v>
      </c>
      <c r="C18" s="30">
        <v>1</v>
      </c>
      <c r="D18" s="30">
        <v>1</v>
      </c>
      <c r="F18" s="30">
        <v>2</v>
      </c>
      <c r="G18" s="30">
        <v>1</v>
      </c>
      <c r="H18" s="30">
        <v>1</v>
      </c>
      <c r="I18" s="30">
        <v>2</v>
      </c>
      <c r="K18" s="30">
        <v>1</v>
      </c>
      <c r="L18" s="30">
        <v>1</v>
      </c>
      <c r="M18" s="30">
        <v>1</v>
      </c>
      <c r="N18" s="30">
        <v>1</v>
      </c>
      <c r="P18" s="30">
        <v>1</v>
      </c>
      <c r="Q18" s="30">
        <v>1</v>
      </c>
      <c r="R18" s="30">
        <v>3</v>
      </c>
      <c r="S18" s="30">
        <v>2</v>
      </c>
      <c r="U18" s="126">
        <v>14</v>
      </c>
    </row>
    <row r="19" spans="1:21" ht="12.75">
      <c r="A19" s="30">
        <v>1</v>
      </c>
      <c r="B19" s="30">
        <v>1</v>
      </c>
      <c r="C19" s="30">
        <v>1</v>
      </c>
      <c r="D19" s="30">
        <v>4</v>
      </c>
      <c r="F19" s="30">
        <v>1</v>
      </c>
      <c r="G19" s="30">
        <v>2</v>
      </c>
      <c r="H19" s="30">
        <v>1</v>
      </c>
      <c r="I19" s="30">
        <v>1</v>
      </c>
      <c r="K19" s="30">
        <v>1</v>
      </c>
      <c r="L19" s="30">
        <v>2</v>
      </c>
      <c r="M19" s="30">
        <v>3</v>
      </c>
      <c r="N19" s="30">
        <v>3</v>
      </c>
      <c r="P19" s="30">
        <v>1</v>
      </c>
      <c r="Q19" s="30">
        <v>1</v>
      </c>
      <c r="R19" s="30">
        <v>1</v>
      </c>
      <c r="S19" s="30">
        <v>2</v>
      </c>
      <c r="U19" s="126">
        <v>15</v>
      </c>
    </row>
    <row r="20" spans="1:21" ht="12.75">
      <c r="A20" s="30">
        <v>2</v>
      </c>
      <c r="B20" s="30">
        <v>2</v>
      </c>
      <c r="C20" s="30">
        <v>5</v>
      </c>
      <c r="D20" s="30">
        <v>1</v>
      </c>
      <c r="F20" s="30">
        <v>1</v>
      </c>
      <c r="G20" s="30">
        <v>1</v>
      </c>
      <c r="H20" s="30">
        <v>1</v>
      </c>
      <c r="I20" s="30">
        <v>1</v>
      </c>
      <c r="K20" s="30">
        <v>1</v>
      </c>
      <c r="L20" s="30">
        <v>3</v>
      </c>
      <c r="M20" s="30">
        <v>1</v>
      </c>
      <c r="N20" s="30">
        <v>2</v>
      </c>
      <c r="P20" s="30">
        <v>2</v>
      </c>
      <c r="Q20" s="30">
        <v>1</v>
      </c>
      <c r="R20" s="30">
        <v>1</v>
      </c>
      <c r="S20" s="30">
        <v>2</v>
      </c>
      <c r="U20" s="126">
        <v>16</v>
      </c>
    </row>
    <row r="21" spans="1:21" ht="12.75">
      <c r="A21" s="30">
        <v>2</v>
      </c>
      <c r="B21" s="30">
        <v>1</v>
      </c>
      <c r="C21" s="30">
        <v>1</v>
      </c>
      <c r="D21" s="30">
        <v>2</v>
      </c>
      <c r="F21" s="30">
        <v>1</v>
      </c>
      <c r="G21" s="30">
        <v>2</v>
      </c>
      <c r="H21" s="30">
        <v>1</v>
      </c>
      <c r="I21" s="30">
        <v>2</v>
      </c>
      <c r="K21" s="30">
        <v>2</v>
      </c>
      <c r="L21" s="30">
        <v>1</v>
      </c>
      <c r="M21" s="30">
        <v>2</v>
      </c>
      <c r="N21" s="30">
        <v>1</v>
      </c>
      <c r="P21" s="30">
        <v>1</v>
      </c>
      <c r="Q21" s="30">
        <v>2</v>
      </c>
      <c r="R21" s="30">
        <v>1</v>
      </c>
      <c r="S21" s="30">
        <v>1</v>
      </c>
      <c r="U21" s="126">
        <v>17</v>
      </c>
    </row>
    <row r="22" spans="1:21" ht="13.5" thickBot="1">
      <c r="A22" s="30">
        <v>4</v>
      </c>
      <c r="B22" s="30">
        <v>1</v>
      </c>
      <c r="C22" s="30">
        <v>1</v>
      </c>
      <c r="D22" s="30">
        <v>1</v>
      </c>
      <c r="F22" s="30">
        <v>2</v>
      </c>
      <c r="G22" s="30">
        <v>1</v>
      </c>
      <c r="H22" s="30">
        <v>2</v>
      </c>
      <c r="I22" s="30">
        <v>2</v>
      </c>
      <c r="K22" s="30">
        <v>2</v>
      </c>
      <c r="L22" s="30">
        <v>1</v>
      </c>
      <c r="M22" s="30">
        <v>2</v>
      </c>
      <c r="N22" s="30">
        <v>1</v>
      </c>
      <c r="P22" s="30">
        <v>2</v>
      </c>
      <c r="Q22" s="30">
        <v>1</v>
      </c>
      <c r="R22" s="30">
        <v>2</v>
      </c>
      <c r="S22" s="30">
        <v>1</v>
      </c>
      <c r="U22" s="126">
        <v>18</v>
      </c>
    </row>
    <row r="23" spans="1:19" ht="13.5" thickBot="1">
      <c r="A23" s="31">
        <f>SUM(A5:A22)</f>
        <v>30</v>
      </c>
      <c r="B23" s="31">
        <f>SUM(B5:B22)</f>
        <v>24</v>
      </c>
      <c r="C23" s="31">
        <f>SUM(C5:C22)</f>
        <v>27</v>
      </c>
      <c r="D23" s="31">
        <f>SUM(D5:D22)</f>
        <v>25</v>
      </c>
      <c r="F23" s="31">
        <f>SUM(F5:F22)</f>
        <v>27</v>
      </c>
      <c r="G23" s="31">
        <f>SUM(G5:G22)</f>
        <v>22</v>
      </c>
      <c r="H23" s="31">
        <f>SUM(H5:H22)</f>
        <v>24</v>
      </c>
      <c r="I23" s="31">
        <f>SUM(I5:I22)</f>
        <v>32</v>
      </c>
      <c r="K23" s="31">
        <f>SUM(K5:K22)</f>
        <v>25</v>
      </c>
      <c r="L23" s="31">
        <f>SUM(L5:L22)</f>
        <v>26</v>
      </c>
      <c r="M23" s="31">
        <f>SUM(M5:M22)</f>
        <v>35</v>
      </c>
      <c r="N23" s="31">
        <f>SUM(N5:N22)</f>
        <v>24</v>
      </c>
      <c r="P23" s="31">
        <f>SUM(P5:P22)</f>
        <v>24</v>
      </c>
      <c r="Q23" s="31">
        <f>SUM(Q5:Q22)</f>
        <v>24</v>
      </c>
      <c r="R23" s="31">
        <f>SUM(R5:R22)</f>
        <v>24</v>
      </c>
      <c r="S23" s="31">
        <f>SUM(S5:S22)</f>
        <v>29</v>
      </c>
    </row>
    <row r="25" spans="5:20" ht="12.75">
      <c r="E25">
        <f>SUM(A23:D23)</f>
        <v>106</v>
      </c>
      <c r="J25">
        <f>SUM(F23:I23)</f>
        <v>105</v>
      </c>
      <c r="O25">
        <f>SUM(K23:N23)</f>
        <v>110</v>
      </c>
      <c r="T25">
        <f>SUM(P23:S23)</f>
        <v>101</v>
      </c>
    </row>
    <row r="26" spans="1:21" ht="22.5" customHeight="1">
      <c r="A26" s="27" t="s">
        <v>80</v>
      </c>
      <c r="B26" s="27"/>
      <c r="C26" s="27"/>
      <c r="D26" s="27"/>
      <c r="E26" s="27"/>
      <c r="F26" s="27" t="s">
        <v>73</v>
      </c>
      <c r="G26" s="27"/>
      <c r="H26" s="27"/>
      <c r="I26" s="27"/>
      <c r="J26" s="27"/>
      <c r="K26" s="27" t="s">
        <v>75</v>
      </c>
      <c r="L26" s="27"/>
      <c r="M26" s="27"/>
      <c r="N26" s="27"/>
      <c r="O26" s="27"/>
      <c r="P26" s="27" t="s">
        <v>75</v>
      </c>
      <c r="Q26" s="27"/>
      <c r="R26" s="27"/>
      <c r="S26" s="27"/>
      <c r="T26" s="27"/>
      <c r="U26" s="27"/>
    </row>
    <row r="27" spans="1:19" ht="15.75">
      <c r="A27" s="35"/>
      <c r="B27" s="36"/>
      <c r="C27" s="36"/>
      <c r="D27" s="36"/>
      <c r="F27" s="35" t="s">
        <v>131</v>
      </c>
      <c r="G27" s="36"/>
      <c r="H27" s="36"/>
      <c r="I27" s="36"/>
      <c r="K27" s="35" t="s">
        <v>178</v>
      </c>
      <c r="L27" s="36"/>
      <c r="M27" s="36"/>
      <c r="N27" s="36"/>
      <c r="P27" s="35" t="s">
        <v>8</v>
      </c>
      <c r="Q27" s="36"/>
      <c r="R27" s="36"/>
      <c r="S27" s="36"/>
    </row>
    <row r="29" spans="1:19" ht="12.75">
      <c r="A29" s="30"/>
      <c r="B29" s="30"/>
      <c r="C29" s="30"/>
      <c r="D29" s="30"/>
      <c r="F29" s="30">
        <v>1</v>
      </c>
      <c r="G29" s="30">
        <v>3</v>
      </c>
      <c r="H29" s="30">
        <v>2</v>
      </c>
      <c r="I29" s="30">
        <v>1</v>
      </c>
      <c r="K29" s="30"/>
      <c r="L29" s="30"/>
      <c r="M29" s="30"/>
      <c r="N29" s="30"/>
      <c r="P29" s="30"/>
      <c r="Q29" s="30"/>
      <c r="R29" s="30"/>
      <c r="S29" s="30"/>
    </row>
    <row r="30" spans="1:19" ht="12.75">
      <c r="A30" s="30"/>
      <c r="B30" s="30"/>
      <c r="C30" s="30"/>
      <c r="D30" s="30"/>
      <c r="F30" s="30">
        <v>2</v>
      </c>
      <c r="G30" s="30">
        <v>2</v>
      </c>
      <c r="H30" s="30">
        <v>2</v>
      </c>
      <c r="I30" s="30">
        <v>2</v>
      </c>
      <c r="K30" s="30"/>
      <c r="L30" s="30"/>
      <c r="M30" s="30"/>
      <c r="N30" s="30"/>
      <c r="P30" s="30"/>
      <c r="Q30" s="30"/>
      <c r="R30" s="30"/>
      <c r="S30" s="30"/>
    </row>
    <row r="31" spans="1:19" ht="12.75">
      <c r="A31" s="30"/>
      <c r="B31" s="30"/>
      <c r="C31" s="30"/>
      <c r="D31" s="30"/>
      <c r="F31" s="30">
        <v>2</v>
      </c>
      <c r="G31" s="30">
        <v>2</v>
      </c>
      <c r="H31" s="30">
        <v>2</v>
      </c>
      <c r="I31" s="30">
        <v>1</v>
      </c>
      <c r="K31" s="30"/>
      <c r="L31" s="30"/>
      <c r="M31" s="30"/>
      <c r="N31" s="30"/>
      <c r="P31" s="30"/>
      <c r="Q31" s="30"/>
      <c r="R31" s="30"/>
      <c r="S31" s="30"/>
    </row>
    <row r="32" spans="1:19" ht="12.75">
      <c r="A32" s="30"/>
      <c r="B32" s="30"/>
      <c r="C32" s="30"/>
      <c r="D32" s="30"/>
      <c r="F32" s="30">
        <v>1</v>
      </c>
      <c r="G32" s="30">
        <v>1</v>
      </c>
      <c r="H32" s="30">
        <v>1</v>
      </c>
      <c r="I32" s="30">
        <v>1</v>
      </c>
      <c r="K32" s="30"/>
      <c r="L32" s="30"/>
      <c r="M32" s="30"/>
      <c r="N32" s="30"/>
      <c r="P32" s="30"/>
      <c r="Q32" s="30"/>
      <c r="R32" s="30"/>
      <c r="S32" s="30"/>
    </row>
    <row r="33" spans="1:19" ht="12.75">
      <c r="A33" s="30"/>
      <c r="B33" s="30"/>
      <c r="C33" s="30"/>
      <c r="D33" s="30"/>
      <c r="F33" s="30">
        <v>2</v>
      </c>
      <c r="G33" s="30">
        <v>2</v>
      </c>
      <c r="H33" s="30">
        <v>2</v>
      </c>
      <c r="I33" s="30">
        <v>5</v>
      </c>
      <c r="K33" s="30"/>
      <c r="L33" s="30"/>
      <c r="M33" s="30"/>
      <c r="N33" s="30"/>
      <c r="P33" s="30"/>
      <c r="Q33" s="30"/>
      <c r="R33" s="30"/>
      <c r="S33" s="30"/>
    </row>
    <row r="34" spans="1:19" ht="12.75">
      <c r="A34" s="30"/>
      <c r="B34" s="30"/>
      <c r="C34" s="30"/>
      <c r="D34" s="30"/>
      <c r="F34" s="30">
        <v>2</v>
      </c>
      <c r="G34" s="30">
        <v>1</v>
      </c>
      <c r="H34" s="30">
        <v>1</v>
      </c>
      <c r="I34" s="30">
        <v>1</v>
      </c>
      <c r="K34" s="30"/>
      <c r="L34" s="30"/>
      <c r="M34" s="30"/>
      <c r="N34" s="30"/>
      <c r="P34" s="30"/>
      <c r="Q34" s="30"/>
      <c r="R34" s="30"/>
      <c r="S34" s="30"/>
    </row>
    <row r="35" spans="1:19" ht="12.75">
      <c r="A35" s="30"/>
      <c r="B35" s="30"/>
      <c r="C35" s="30"/>
      <c r="D35" s="30"/>
      <c r="F35" s="30">
        <v>2</v>
      </c>
      <c r="G35" s="30">
        <v>2</v>
      </c>
      <c r="H35" s="30">
        <v>2</v>
      </c>
      <c r="I35" s="30">
        <v>2</v>
      </c>
      <c r="K35" s="30"/>
      <c r="L35" s="30"/>
      <c r="M35" s="30"/>
      <c r="N35" s="30"/>
      <c r="P35" s="30"/>
      <c r="Q35" s="30"/>
      <c r="R35" s="30"/>
      <c r="S35" s="30"/>
    </row>
    <row r="36" spans="1:19" ht="12.75">
      <c r="A36" s="30"/>
      <c r="B36" s="30"/>
      <c r="C36" s="30"/>
      <c r="D36" s="30"/>
      <c r="F36" s="30">
        <v>1</v>
      </c>
      <c r="G36" s="30">
        <v>3</v>
      </c>
      <c r="H36" s="30">
        <v>2</v>
      </c>
      <c r="I36" s="30">
        <v>1</v>
      </c>
      <c r="K36" s="30"/>
      <c r="L36" s="30"/>
      <c r="M36" s="30"/>
      <c r="N36" s="30"/>
      <c r="P36" s="30"/>
      <c r="Q36" s="30"/>
      <c r="R36" s="30"/>
      <c r="S36" s="30"/>
    </row>
    <row r="37" spans="1:19" ht="12.75">
      <c r="A37" s="30"/>
      <c r="B37" s="30"/>
      <c r="C37" s="30"/>
      <c r="D37" s="30"/>
      <c r="F37" s="30">
        <v>1</v>
      </c>
      <c r="G37" s="30">
        <v>1</v>
      </c>
      <c r="H37" s="30">
        <v>1</v>
      </c>
      <c r="I37" s="30">
        <v>1</v>
      </c>
      <c r="K37" s="30"/>
      <c r="L37" s="30"/>
      <c r="M37" s="30"/>
      <c r="N37" s="30"/>
      <c r="P37" s="30"/>
      <c r="Q37" s="30"/>
      <c r="R37" s="30"/>
      <c r="S37" s="30"/>
    </row>
    <row r="38" spans="1:19" ht="12.75">
      <c r="A38" s="30"/>
      <c r="B38" s="30"/>
      <c r="C38" s="30"/>
      <c r="D38" s="30"/>
      <c r="F38" s="30">
        <v>1</v>
      </c>
      <c r="G38" s="30">
        <v>1</v>
      </c>
      <c r="H38" s="30">
        <v>2</v>
      </c>
      <c r="I38" s="30">
        <v>2</v>
      </c>
      <c r="K38" s="30"/>
      <c r="L38" s="30"/>
      <c r="M38" s="30"/>
      <c r="N38" s="30"/>
      <c r="P38" s="30"/>
      <c r="Q38" s="30"/>
      <c r="R38" s="30"/>
      <c r="S38" s="30"/>
    </row>
    <row r="39" spans="1:19" ht="12.75">
      <c r="A39" s="30"/>
      <c r="B39" s="30"/>
      <c r="C39" s="30"/>
      <c r="D39" s="30"/>
      <c r="F39" s="30">
        <v>2</v>
      </c>
      <c r="G39" s="30">
        <v>2</v>
      </c>
      <c r="H39" s="30">
        <v>2</v>
      </c>
      <c r="I39" s="30">
        <v>2</v>
      </c>
      <c r="K39" s="30"/>
      <c r="L39" s="30"/>
      <c r="M39" s="30"/>
      <c r="N39" s="30"/>
      <c r="P39" s="30"/>
      <c r="Q39" s="30"/>
      <c r="R39" s="30"/>
      <c r="S39" s="30"/>
    </row>
    <row r="40" spans="1:19" ht="12.75">
      <c r="A40" s="30"/>
      <c r="B40" s="30"/>
      <c r="C40" s="30"/>
      <c r="D40" s="30"/>
      <c r="F40" s="30">
        <v>1</v>
      </c>
      <c r="G40" s="30">
        <v>1</v>
      </c>
      <c r="H40" s="30">
        <v>1</v>
      </c>
      <c r="I40" s="30">
        <v>2</v>
      </c>
      <c r="K40" s="30"/>
      <c r="L40" s="30"/>
      <c r="M40" s="30"/>
      <c r="N40" s="30"/>
      <c r="P40" s="30"/>
      <c r="Q40" s="30"/>
      <c r="R40" s="30"/>
      <c r="S40" s="30"/>
    </row>
    <row r="41" spans="1:19" ht="12.75">
      <c r="A41" s="30"/>
      <c r="B41" s="30"/>
      <c r="C41" s="30"/>
      <c r="D41" s="30"/>
      <c r="F41" s="30">
        <v>1</v>
      </c>
      <c r="G41" s="30">
        <v>2</v>
      </c>
      <c r="H41" s="30">
        <v>3</v>
      </c>
      <c r="I41" s="30">
        <v>2</v>
      </c>
      <c r="K41" s="30"/>
      <c r="L41" s="30"/>
      <c r="M41" s="30"/>
      <c r="N41" s="30"/>
      <c r="P41" s="30"/>
      <c r="Q41" s="30"/>
      <c r="R41" s="30"/>
      <c r="S41" s="30"/>
    </row>
    <row r="42" spans="1:19" ht="12.75">
      <c r="A42" s="30"/>
      <c r="B42" s="30"/>
      <c r="C42" s="30"/>
      <c r="D42" s="30"/>
      <c r="F42" s="30">
        <v>2</v>
      </c>
      <c r="G42" s="30">
        <v>1</v>
      </c>
      <c r="H42" s="30">
        <v>1</v>
      </c>
      <c r="I42" s="30">
        <v>3</v>
      </c>
      <c r="K42" s="30"/>
      <c r="L42" s="30"/>
      <c r="M42" s="30"/>
      <c r="N42" s="30"/>
      <c r="P42" s="30"/>
      <c r="Q42" s="30"/>
      <c r="R42" s="30"/>
      <c r="S42" s="30"/>
    </row>
    <row r="43" spans="1:19" ht="12.75">
      <c r="A43" s="30"/>
      <c r="B43" s="30"/>
      <c r="C43" s="30"/>
      <c r="D43" s="30"/>
      <c r="F43" s="30">
        <v>3</v>
      </c>
      <c r="G43" s="30">
        <v>2</v>
      </c>
      <c r="H43" s="30">
        <v>3</v>
      </c>
      <c r="I43" s="30">
        <v>3</v>
      </c>
      <c r="K43" s="30"/>
      <c r="L43" s="30"/>
      <c r="M43" s="30"/>
      <c r="N43" s="30"/>
      <c r="P43" s="30"/>
      <c r="Q43" s="30"/>
      <c r="R43" s="30"/>
      <c r="S43" s="30"/>
    </row>
    <row r="44" spans="1:19" ht="12.75">
      <c r="A44" s="30"/>
      <c r="B44" s="30"/>
      <c r="C44" s="30"/>
      <c r="D44" s="30"/>
      <c r="F44" s="30">
        <v>2</v>
      </c>
      <c r="G44" s="30">
        <v>2</v>
      </c>
      <c r="H44" s="30">
        <v>3</v>
      </c>
      <c r="I44" s="30">
        <v>2</v>
      </c>
      <c r="K44" s="30"/>
      <c r="L44" s="30"/>
      <c r="M44" s="30"/>
      <c r="N44" s="30"/>
      <c r="P44" s="30"/>
      <c r="Q44" s="30"/>
      <c r="R44" s="30"/>
      <c r="S44" s="30"/>
    </row>
    <row r="45" spans="1:19" ht="12.75">
      <c r="A45" s="30"/>
      <c r="B45" s="30"/>
      <c r="C45" s="30"/>
      <c r="D45" s="30"/>
      <c r="F45" s="30">
        <v>1</v>
      </c>
      <c r="G45" s="30">
        <v>1</v>
      </c>
      <c r="H45" s="30">
        <v>1</v>
      </c>
      <c r="I45" s="30">
        <v>2</v>
      </c>
      <c r="K45" s="30"/>
      <c r="L45" s="30"/>
      <c r="M45" s="30"/>
      <c r="N45" s="30"/>
      <c r="P45" s="30"/>
      <c r="Q45" s="30"/>
      <c r="R45" s="30"/>
      <c r="S45" s="30"/>
    </row>
    <row r="46" spans="1:19" ht="13.5" thickBot="1">
      <c r="A46" s="30"/>
      <c r="B46" s="30"/>
      <c r="C46" s="30"/>
      <c r="D46" s="30"/>
      <c r="F46" s="30">
        <v>1</v>
      </c>
      <c r="G46" s="30">
        <v>1</v>
      </c>
      <c r="H46" s="30">
        <v>2</v>
      </c>
      <c r="I46" s="30">
        <v>1</v>
      </c>
      <c r="K46" s="30"/>
      <c r="L46" s="30"/>
      <c r="M46" s="30"/>
      <c r="N46" s="30"/>
      <c r="P46" s="30"/>
      <c r="Q46" s="30"/>
      <c r="R46" s="30"/>
      <c r="S46" s="30"/>
    </row>
    <row r="47" spans="1:19" ht="13.5" thickBot="1">
      <c r="A47" s="31">
        <f>SUM(A29:A46)</f>
        <v>0</v>
      </c>
      <c r="B47" s="31">
        <f>SUM(B29:B46)</f>
        <v>0</v>
      </c>
      <c r="C47" s="31">
        <f>SUM(C29:C46)</f>
        <v>0</v>
      </c>
      <c r="D47" s="31">
        <f>SUM(D29:D46)</f>
        <v>0</v>
      </c>
      <c r="F47" s="31">
        <f>SUM(F29:F46)</f>
        <v>28</v>
      </c>
      <c r="G47" s="31">
        <f>SUM(G29:G46)</f>
        <v>30</v>
      </c>
      <c r="H47" s="31">
        <f>SUM(H29:H46)</f>
        <v>33</v>
      </c>
      <c r="I47" s="31">
        <f>SUM(I29:I46)</f>
        <v>34</v>
      </c>
      <c r="K47" s="31">
        <f>SUM(K29:K46)</f>
        <v>0</v>
      </c>
      <c r="L47" s="31">
        <f>SUM(L29:L46)</f>
        <v>0</v>
      </c>
      <c r="M47" s="31">
        <f>SUM(M29:M46)</f>
        <v>0</v>
      </c>
      <c r="N47" s="31">
        <f>SUM(N29:N46)</f>
        <v>0</v>
      </c>
      <c r="P47" s="31">
        <f>SUM(P29:P46)</f>
        <v>0</v>
      </c>
      <c r="Q47" s="31">
        <f>SUM(Q29:Q46)</f>
        <v>0</v>
      </c>
      <c r="R47" s="31">
        <f>SUM(R29:R46)</f>
        <v>0</v>
      </c>
      <c r="S47" s="31">
        <f>SUM(S29:S46)</f>
        <v>0</v>
      </c>
    </row>
    <row r="49" spans="5:15" ht="12.75">
      <c r="E49">
        <f>SUM(A47:D47)</f>
        <v>0</v>
      </c>
      <c r="J49">
        <f>SUM(F47:I47)</f>
        <v>125</v>
      </c>
      <c r="O49">
        <f>SUM(K47:N47)</f>
        <v>0</v>
      </c>
    </row>
  </sheetData>
  <conditionalFormatting sqref="A23:D23 F23:I23 K23:N23 P23:S23 A47:D47 F47:I47 K47:N47 P47:S47">
    <cfRule type="cellIs" priority="1" dxfId="5" operator="between" stopIfTrue="1">
      <formula>18</formula>
      <formula>19</formula>
    </cfRule>
    <cfRule type="cellIs" priority="2" dxfId="6" operator="between" stopIfTrue="1">
      <formula>20</formula>
      <formula>24</formula>
    </cfRule>
    <cfRule type="cellIs" priority="3" dxfId="7" operator="between" stopIfTrue="1">
      <formula>25</formula>
      <formula>29</formula>
    </cfRule>
  </conditionalFormatting>
  <dataValidations count="1">
    <dataValidation type="whole" allowBlank="1" showInputMessage="1" showErrorMessage="1" sqref="A29:D46 F29:I46 K29:N46 P29:S46">
      <formula1>1</formula1>
      <formula2>7</formula2>
    </dataValidation>
  </dataValidations>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sheetPr codeName="Tabelle9">
    <tabColor indexed="39"/>
  </sheetPr>
  <dimension ref="A1:U49"/>
  <sheetViews>
    <sheetView workbookViewId="0" topLeftCell="A21">
      <selection activeCell="N47" sqref="N47"/>
    </sheetView>
  </sheetViews>
  <sheetFormatPr defaultColWidth="11.421875" defaultRowHeight="12.75"/>
  <cols>
    <col min="1" max="4" width="4.140625" style="0" customWidth="1"/>
    <col min="5" max="5" width="7.7109375" style="0" customWidth="1"/>
    <col min="6" max="9" width="4.140625" style="0" customWidth="1"/>
    <col min="10" max="10" width="7.7109375" style="0" customWidth="1"/>
    <col min="11" max="14" width="4.140625" style="0" customWidth="1"/>
    <col min="15" max="15" width="8.140625" style="0" customWidth="1"/>
    <col min="16" max="19" width="4.140625" style="0" customWidth="1"/>
  </cols>
  <sheetData>
    <row r="1" spans="1:6" ht="22.5" customHeight="1">
      <c r="A1" s="37" t="s">
        <v>137</v>
      </c>
      <c r="B1" s="36"/>
      <c r="C1" s="36"/>
      <c r="D1" s="36"/>
      <c r="E1" s="36"/>
      <c r="F1" s="33"/>
    </row>
    <row r="2" spans="1:16" s="47" customFormat="1" ht="22.5" customHeight="1">
      <c r="A2" s="47" t="s">
        <v>76</v>
      </c>
      <c r="F2" s="47" t="s">
        <v>77</v>
      </c>
      <c r="K2" s="47" t="s">
        <v>78</v>
      </c>
      <c r="P2" s="47" t="s">
        <v>79</v>
      </c>
    </row>
    <row r="3" spans="1:19" ht="16.5" customHeight="1">
      <c r="A3" s="35" t="s">
        <v>138</v>
      </c>
      <c r="B3" s="36"/>
      <c r="C3" s="36"/>
      <c r="D3" s="36"/>
      <c r="F3" s="35" t="s">
        <v>208</v>
      </c>
      <c r="G3" s="36"/>
      <c r="H3" s="36"/>
      <c r="I3" s="36"/>
      <c r="K3" s="35" t="s">
        <v>133</v>
      </c>
      <c r="L3" s="36"/>
      <c r="M3" s="36"/>
      <c r="N3" s="36"/>
      <c r="P3" s="37" t="s">
        <v>148</v>
      </c>
      <c r="Q3" s="36"/>
      <c r="R3" s="36"/>
      <c r="S3" s="36"/>
    </row>
    <row r="4" ht="12.75">
      <c r="B4" s="130"/>
    </row>
    <row r="5" spans="1:21" ht="12.75">
      <c r="A5" s="30">
        <v>1</v>
      </c>
      <c r="B5" s="30">
        <v>1</v>
      </c>
      <c r="C5" s="30">
        <v>1</v>
      </c>
      <c r="D5" s="30">
        <v>1</v>
      </c>
      <c r="F5" s="30">
        <v>1</v>
      </c>
      <c r="G5" s="30">
        <v>1</v>
      </c>
      <c r="H5" s="30">
        <v>2</v>
      </c>
      <c r="I5" s="30">
        <v>2</v>
      </c>
      <c r="K5" s="30">
        <v>1</v>
      </c>
      <c r="L5" s="30">
        <v>2</v>
      </c>
      <c r="M5" s="30">
        <v>2</v>
      </c>
      <c r="N5" s="30">
        <v>1</v>
      </c>
      <c r="P5" s="30">
        <v>2</v>
      </c>
      <c r="Q5" s="30">
        <v>1</v>
      </c>
      <c r="R5" s="30">
        <v>1</v>
      </c>
      <c r="S5" s="30">
        <v>1</v>
      </c>
      <c r="U5" s="125">
        <v>1</v>
      </c>
    </row>
    <row r="6" spans="1:21" ht="12.75">
      <c r="A6" s="30">
        <v>2</v>
      </c>
      <c r="B6" s="30">
        <v>2</v>
      </c>
      <c r="C6" s="30">
        <v>2</v>
      </c>
      <c r="D6" s="30">
        <v>3</v>
      </c>
      <c r="F6" s="30">
        <v>3</v>
      </c>
      <c r="G6" s="30">
        <v>1</v>
      </c>
      <c r="H6" s="30">
        <v>1</v>
      </c>
      <c r="I6" s="30">
        <v>1</v>
      </c>
      <c r="K6" s="30">
        <v>2</v>
      </c>
      <c r="L6" s="30">
        <v>1</v>
      </c>
      <c r="M6" s="30">
        <v>1</v>
      </c>
      <c r="N6" s="30">
        <v>2</v>
      </c>
      <c r="P6" s="30">
        <v>2</v>
      </c>
      <c r="Q6" s="30">
        <v>2</v>
      </c>
      <c r="R6" s="30">
        <v>1</v>
      </c>
      <c r="S6" s="30">
        <v>2</v>
      </c>
      <c r="U6" s="125">
        <v>2</v>
      </c>
    </row>
    <row r="7" spans="1:21" ht="12.75">
      <c r="A7" s="30">
        <v>2</v>
      </c>
      <c r="B7" s="30">
        <v>1</v>
      </c>
      <c r="C7" s="30">
        <v>6</v>
      </c>
      <c r="D7" s="30">
        <v>1</v>
      </c>
      <c r="F7" s="30">
        <v>2</v>
      </c>
      <c r="G7" s="30">
        <v>1</v>
      </c>
      <c r="H7" s="30">
        <v>3</v>
      </c>
      <c r="I7" s="30">
        <v>2</v>
      </c>
      <c r="K7" s="30">
        <v>2</v>
      </c>
      <c r="L7" s="30">
        <v>1</v>
      </c>
      <c r="M7" s="30">
        <v>3</v>
      </c>
      <c r="N7" s="30">
        <v>4</v>
      </c>
      <c r="P7" s="30">
        <v>2</v>
      </c>
      <c r="Q7" s="30">
        <v>1</v>
      </c>
      <c r="R7" s="30">
        <v>1</v>
      </c>
      <c r="S7" s="30">
        <v>1</v>
      </c>
      <c r="U7" s="125">
        <v>3</v>
      </c>
    </row>
    <row r="8" spans="1:21" ht="12.75">
      <c r="A8" s="30">
        <v>1</v>
      </c>
      <c r="B8" s="30">
        <v>4</v>
      </c>
      <c r="C8" s="30">
        <v>1</v>
      </c>
      <c r="D8" s="30">
        <v>1</v>
      </c>
      <c r="F8" s="30">
        <v>1</v>
      </c>
      <c r="G8" s="30">
        <v>1</v>
      </c>
      <c r="H8" s="30">
        <v>1</v>
      </c>
      <c r="I8" s="30">
        <v>1</v>
      </c>
      <c r="K8" s="30">
        <v>1</v>
      </c>
      <c r="L8" s="30">
        <v>1</v>
      </c>
      <c r="M8" s="30">
        <v>1</v>
      </c>
      <c r="N8" s="30">
        <v>2</v>
      </c>
      <c r="P8" s="30">
        <v>1</v>
      </c>
      <c r="Q8" s="30">
        <v>1</v>
      </c>
      <c r="R8" s="30">
        <v>1</v>
      </c>
      <c r="S8" s="30">
        <v>1</v>
      </c>
      <c r="U8" s="126">
        <v>4</v>
      </c>
    </row>
    <row r="9" spans="1:21" ht="12.75">
      <c r="A9" s="30">
        <v>2</v>
      </c>
      <c r="B9" s="30">
        <v>1</v>
      </c>
      <c r="C9" s="30">
        <v>2</v>
      </c>
      <c r="D9" s="30">
        <v>2</v>
      </c>
      <c r="F9" s="30">
        <v>2</v>
      </c>
      <c r="G9" s="30">
        <v>2</v>
      </c>
      <c r="H9" s="30">
        <v>2</v>
      </c>
      <c r="I9" s="30">
        <v>2</v>
      </c>
      <c r="K9" s="30">
        <v>3</v>
      </c>
      <c r="L9" s="30">
        <v>2</v>
      </c>
      <c r="M9" s="30">
        <v>5</v>
      </c>
      <c r="N9" s="30">
        <v>1</v>
      </c>
      <c r="P9" s="30">
        <v>2</v>
      </c>
      <c r="Q9" s="30">
        <v>2</v>
      </c>
      <c r="R9" s="30">
        <v>2</v>
      </c>
      <c r="S9" s="30">
        <v>2</v>
      </c>
      <c r="U9" s="126">
        <v>5</v>
      </c>
    </row>
    <row r="10" spans="1:21" ht="12.75">
      <c r="A10" s="30">
        <v>1</v>
      </c>
      <c r="B10" s="30">
        <v>1</v>
      </c>
      <c r="C10" s="30">
        <v>1</v>
      </c>
      <c r="D10" s="30">
        <v>1</v>
      </c>
      <c r="F10" s="30">
        <v>2</v>
      </c>
      <c r="G10" s="30">
        <v>1</v>
      </c>
      <c r="H10" s="30">
        <v>1</v>
      </c>
      <c r="I10" s="30">
        <v>1</v>
      </c>
      <c r="K10" s="30">
        <v>1</v>
      </c>
      <c r="L10" s="30">
        <v>1</v>
      </c>
      <c r="M10" s="30">
        <v>1</v>
      </c>
      <c r="N10" s="30">
        <v>2</v>
      </c>
      <c r="P10" s="30">
        <v>1</v>
      </c>
      <c r="Q10" s="30">
        <v>1</v>
      </c>
      <c r="R10" s="30">
        <v>1</v>
      </c>
      <c r="S10" s="30">
        <v>1</v>
      </c>
      <c r="U10" s="126">
        <v>6</v>
      </c>
    </row>
    <row r="11" spans="1:21" ht="12.75">
      <c r="A11" s="30">
        <v>2</v>
      </c>
      <c r="B11" s="30">
        <v>2</v>
      </c>
      <c r="C11" s="30">
        <v>2</v>
      </c>
      <c r="D11" s="30">
        <v>2</v>
      </c>
      <c r="F11" s="30">
        <v>1</v>
      </c>
      <c r="G11" s="30">
        <v>2</v>
      </c>
      <c r="H11" s="30">
        <v>2</v>
      </c>
      <c r="I11" s="30">
        <v>2</v>
      </c>
      <c r="K11" s="30">
        <v>2</v>
      </c>
      <c r="L11" s="30">
        <v>2</v>
      </c>
      <c r="M11" s="30">
        <v>2</v>
      </c>
      <c r="N11" s="30">
        <v>1</v>
      </c>
      <c r="P11" s="30">
        <v>2</v>
      </c>
      <c r="Q11" s="30">
        <v>2</v>
      </c>
      <c r="R11" s="30">
        <v>1</v>
      </c>
      <c r="S11" s="30">
        <v>2</v>
      </c>
      <c r="U11" s="126">
        <v>7</v>
      </c>
    </row>
    <row r="12" spans="1:21" ht="12.75">
      <c r="A12" s="30">
        <v>1</v>
      </c>
      <c r="B12" s="30">
        <v>3</v>
      </c>
      <c r="C12" s="30">
        <v>1</v>
      </c>
      <c r="D12" s="30">
        <v>1</v>
      </c>
      <c r="F12" s="30">
        <v>1</v>
      </c>
      <c r="G12" s="30">
        <v>2</v>
      </c>
      <c r="H12" s="30">
        <v>2</v>
      </c>
      <c r="I12" s="30">
        <v>2</v>
      </c>
      <c r="K12" s="30">
        <v>2</v>
      </c>
      <c r="L12" s="30">
        <v>1</v>
      </c>
      <c r="M12" s="30">
        <v>3</v>
      </c>
      <c r="N12" s="30">
        <v>2</v>
      </c>
      <c r="P12" s="30">
        <v>1</v>
      </c>
      <c r="Q12" s="30">
        <v>1</v>
      </c>
      <c r="R12" s="30">
        <v>2</v>
      </c>
      <c r="S12" s="30">
        <v>2</v>
      </c>
      <c r="U12" s="126">
        <v>8</v>
      </c>
    </row>
    <row r="13" spans="1:21" ht="12.75">
      <c r="A13" s="30">
        <v>6</v>
      </c>
      <c r="B13" s="30">
        <v>1</v>
      </c>
      <c r="C13" s="30">
        <v>1</v>
      </c>
      <c r="D13" s="30">
        <v>1</v>
      </c>
      <c r="F13" s="30">
        <v>2</v>
      </c>
      <c r="G13" s="30">
        <v>1</v>
      </c>
      <c r="H13" s="195">
        <v>1</v>
      </c>
      <c r="I13" s="30">
        <v>1</v>
      </c>
      <c r="K13" s="30">
        <v>7</v>
      </c>
      <c r="L13" s="30">
        <v>2</v>
      </c>
      <c r="M13" s="30">
        <v>1</v>
      </c>
      <c r="N13" s="30">
        <v>1</v>
      </c>
      <c r="P13" s="30">
        <v>1</v>
      </c>
      <c r="Q13" s="30">
        <v>1</v>
      </c>
      <c r="R13" s="30">
        <v>1</v>
      </c>
      <c r="S13" s="30">
        <v>1</v>
      </c>
      <c r="U13" s="126">
        <v>9</v>
      </c>
    </row>
    <row r="14" spans="1:21" ht="12.75">
      <c r="A14" s="30">
        <v>1</v>
      </c>
      <c r="B14" s="30">
        <v>2</v>
      </c>
      <c r="C14" s="30">
        <v>2</v>
      </c>
      <c r="D14" s="30">
        <v>2</v>
      </c>
      <c r="F14" s="30">
        <v>2</v>
      </c>
      <c r="G14" s="30">
        <v>1</v>
      </c>
      <c r="H14" s="30">
        <v>2</v>
      </c>
      <c r="I14" s="30">
        <v>2</v>
      </c>
      <c r="K14" s="30">
        <v>2</v>
      </c>
      <c r="L14" s="30">
        <v>2</v>
      </c>
      <c r="M14" s="30">
        <v>2</v>
      </c>
      <c r="N14" s="30">
        <v>2</v>
      </c>
      <c r="P14" s="30">
        <v>2</v>
      </c>
      <c r="Q14" s="30">
        <v>2</v>
      </c>
      <c r="R14" s="30">
        <v>2</v>
      </c>
      <c r="S14" s="30">
        <v>2</v>
      </c>
      <c r="U14" s="126">
        <v>10</v>
      </c>
    </row>
    <row r="15" spans="1:21" ht="12.75">
      <c r="A15" s="30">
        <v>2</v>
      </c>
      <c r="B15" s="30">
        <v>2</v>
      </c>
      <c r="C15" s="30">
        <v>1</v>
      </c>
      <c r="D15" s="30">
        <v>1</v>
      </c>
      <c r="F15" s="30">
        <v>2</v>
      </c>
      <c r="G15" s="30">
        <v>1</v>
      </c>
      <c r="H15" s="30">
        <v>1</v>
      </c>
      <c r="I15" s="30">
        <v>2</v>
      </c>
      <c r="K15" s="30">
        <v>2</v>
      </c>
      <c r="L15" s="30">
        <v>1</v>
      </c>
      <c r="M15" s="30">
        <v>2</v>
      </c>
      <c r="N15" s="30">
        <v>1</v>
      </c>
      <c r="P15" s="30">
        <v>1</v>
      </c>
      <c r="Q15" s="30">
        <v>1</v>
      </c>
      <c r="R15" s="30">
        <v>1</v>
      </c>
      <c r="S15" s="30">
        <v>1</v>
      </c>
      <c r="U15" s="126">
        <v>11</v>
      </c>
    </row>
    <row r="16" spans="1:21" ht="12.75">
      <c r="A16" s="30">
        <v>1</v>
      </c>
      <c r="B16" s="30">
        <v>1</v>
      </c>
      <c r="C16" s="30">
        <v>1</v>
      </c>
      <c r="D16" s="30">
        <v>1</v>
      </c>
      <c r="F16" s="30">
        <v>1</v>
      </c>
      <c r="G16" s="30">
        <v>1</v>
      </c>
      <c r="H16" s="30">
        <v>1</v>
      </c>
      <c r="I16" s="30">
        <v>1</v>
      </c>
      <c r="K16" s="30">
        <v>1</v>
      </c>
      <c r="L16" s="30">
        <v>1</v>
      </c>
      <c r="M16" s="30">
        <v>1</v>
      </c>
      <c r="N16" s="30">
        <v>1</v>
      </c>
      <c r="P16" s="30">
        <v>1</v>
      </c>
      <c r="Q16" s="30">
        <v>1</v>
      </c>
      <c r="R16" s="30">
        <v>1</v>
      </c>
      <c r="S16" s="30">
        <v>1</v>
      </c>
      <c r="U16" s="126">
        <v>12</v>
      </c>
    </row>
    <row r="17" spans="1:21" ht="12.75">
      <c r="A17" s="30">
        <v>2</v>
      </c>
      <c r="B17" s="30">
        <v>2</v>
      </c>
      <c r="C17" s="30">
        <v>3</v>
      </c>
      <c r="D17" s="30">
        <v>1</v>
      </c>
      <c r="F17" s="30">
        <v>1</v>
      </c>
      <c r="G17" s="30">
        <v>1</v>
      </c>
      <c r="H17" s="30">
        <v>1</v>
      </c>
      <c r="I17" s="30">
        <v>2</v>
      </c>
      <c r="K17" s="30">
        <v>2</v>
      </c>
      <c r="L17" s="30">
        <v>1</v>
      </c>
      <c r="M17" s="30">
        <v>1</v>
      </c>
      <c r="N17" s="30">
        <v>2</v>
      </c>
      <c r="P17" s="30">
        <v>2</v>
      </c>
      <c r="Q17" s="30">
        <v>1</v>
      </c>
      <c r="R17" s="30">
        <v>1</v>
      </c>
      <c r="S17" s="30">
        <v>1</v>
      </c>
      <c r="U17" s="126">
        <v>13</v>
      </c>
    </row>
    <row r="18" spans="1:21" ht="12.75">
      <c r="A18" s="30">
        <v>2</v>
      </c>
      <c r="B18" s="30">
        <v>4</v>
      </c>
      <c r="C18" s="30">
        <v>1</v>
      </c>
      <c r="D18" s="30">
        <v>3</v>
      </c>
      <c r="F18" s="30">
        <v>4</v>
      </c>
      <c r="G18" s="30">
        <v>5</v>
      </c>
      <c r="H18" s="30">
        <v>2</v>
      </c>
      <c r="I18" s="30">
        <v>2</v>
      </c>
      <c r="K18" s="30">
        <v>1</v>
      </c>
      <c r="L18" s="30">
        <v>1</v>
      </c>
      <c r="M18" s="30">
        <v>4</v>
      </c>
      <c r="N18" s="30">
        <v>2</v>
      </c>
      <c r="P18" s="30">
        <v>1</v>
      </c>
      <c r="Q18" s="30">
        <v>1</v>
      </c>
      <c r="R18" s="30">
        <v>1</v>
      </c>
      <c r="S18" s="30">
        <v>2</v>
      </c>
      <c r="U18" s="126">
        <v>14</v>
      </c>
    </row>
    <row r="19" spans="1:21" ht="12.75">
      <c r="A19" s="30">
        <v>7</v>
      </c>
      <c r="B19" s="30">
        <v>2</v>
      </c>
      <c r="C19" s="30">
        <v>3</v>
      </c>
      <c r="D19" s="30">
        <v>1</v>
      </c>
      <c r="F19" s="30">
        <v>2</v>
      </c>
      <c r="G19" s="30">
        <v>1</v>
      </c>
      <c r="H19" s="30">
        <v>3</v>
      </c>
      <c r="I19" s="30">
        <v>2</v>
      </c>
      <c r="K19" s="30">
        <v>2</v>
      </c>
      <c r="L19" s="30">
        <v>2</v>
      </c>
      <c r="M19" s="30">
        <v>2</v>
      </c>
      <c r="N19" s="30">
        <v>4</v>
      </c>
      <c r="P19" s="30">
        <v>2</v>
      </c>
      <c r="Q19" s="30">
        <v>1</v>
      </c>
      <c r="R19" s="30">
        <v>2</v>
      </c>
      <c r="S19" s="30">
        <v>2</v>
      </c>
      <c r="U19" s="126">
        <v>15</v>
      </c>
    </row>
    <row r="20" spans="1:21" ht="12.75">
      <c r="A20" s="30">
        <v>2</v>
      </c>
      <c r="B20" s="30">
        <v>2</v>
      </c>
      <c r="C20" s="30">
        <v>2</v>
      </c>
      <c r="D20" s="30">
        <v>1</v>
      </c>
      <c r="F20" s="30">
        <v>3</v>
      </c>
      <c r="G20" s="30">
        <v>1</v>
      </c>
      <c r="H20" s="30">
        <v>2</v>
      </c>
      <c r="I20" s="30">
        <v>2</v>
      </c>
      <c r="K20" s="30">
        <v>1</v>
      </c>
      <c r="L20" s="30">
        <v>3</v>
      </c>
      <c r="M20" s="30">
        <v>1</v>
      </c>
      <c r="N20" s="30">
        <v>1</v>
      </c>
      <c r="P20" s="30">
        <v>1</v>
      </c>
      <c r="Q20" s="30">
        <v>2</v>
      </c>
      <c r="R20" s="30">
        <v>1</v>
      </c>
      <c r="S20" s="30">
        <v>1</v>
      </c>
      <c r="U20" s="126">
        <v>16</v>
      </c>
    </row>
    <row r="21" spans="1:21" ht="12.75">
      <c r="A21" s="30">
        <v>2</v>
      </c>
      <c r="B21" s="30">
        <v>2</v>
      </c>
      <c r="C21" s="30">
        <v>2</v>
      </c>
      <c r="D21" s="30">
        <v>1</v>
      </c>
      <c r="F21" s="30">
        <v>2</v>
      </c>
      <c r="G21" s="30">
        <v>2</v>
      </c>
      <c r="H21" s="30">
        <v>2</v>
      </c>
      <c r="I21" s="30">
        <v>2</v>
      </c>
      <c r="K21" s="30">
        <v>2</v>
      </c>
      <c r="L21" s="30">
        <v>1</v>
      </c>
      <c r="M21" s="30">
        <v>4</v>
      </c>
      <c r="N21" s="30">
        <v>1</v>
      </c>
      <c r="P21" s="30">
        <v>2</v>
      </c>
      <c r="Q21" s="30">
        <v>1</v>
      </c>
      <c r="R21" s="30">
        <v>2</v>
      </c>
      <c r="S21" s="30">
        <v>1</v>
      </c>
      <c r="U21" s="126">
        <v>17</v>
      </c>
    </row>
    <row r="22" spans="1:21" ht="13.5" thickBot="1">
      <c r="A22" s="30">
        <v>2</v>
      </c>
      <c r="B22" s="30">
        <v>3</v>
      </c>
      <c r="C22" s="30">
        <v>2</v>
      </c>
      <c r="D22" s="30">
        <v>2</v>
      </c>
      <c r="F22" s="30">
        <v>2</v>
      </c>
      <c r="G22" s="30">
        <v>2</v>
      </c>
      <c r="H22" s="30">
        <v>2</v>
      </c>
      <c r="I22" s="30">
        <v>1</v>
      </c>
      <c r="K22" s="30">
        <v>1</v>
      </c>
      <c r="L22" s="30">
        <v>1</v>
      </c>
      <c r="M22" s="30">
        <v>1</v>
      </c>
      <c r="N22" s="30">
        <v>2</v>
      </c>
      <c r="P22" s="30">
        <v>1</v>
      </c>
      <c r="Q22" s="30">
        <v>3</v>
      </c>
      <c r="R22" s="30">
        <v>1</v>
      </c>
      <c r="S22" s="30">
        <v>1</v>
      </c>
      <c r="U22" s="126">
        <v>18</v>
      </c>
    </row>
    <row r="23" spans="1:19" ht="13.5" thickBot="1">
      <c r="A23" s="31">
        <f>SUM(A5:A22)</f>
        <v>39</v>
      </c>
      <c r="B23" s="31">
        <f>SUM(B5:B22)</f>
        <v>36</v>
      </c>
      <c r="C23" s="31">
        <f>SUM(C5:C22)</f>
        <v>34</v>
      </c>
      <c r="D23" s="31">
        <f>SUM(D5:D22)</f>
        <v>26</v>
      </c>
      <c r="F23" s="31">
        <f>SUM(F5:F22)</f>
        <v>34</v>
      </c>
      <c r="G23" s="31">
        <f>SUM(G5:G22)</f>
        <v>27</v>
      </c>
      <c r="H23" s="31">
        <f>SUM(H5:H22)</f>
        <v>31</v>
      </c>
      <c r="I23" s="31">
        <f>SUM(I5:I22)</f>
        <v>30</v>
      </c>
      <c r="K23" s="31">
        <f>SUM(K5:K22)</f>
        <v>35</v>
      </c>
      <c r="L23" s="31">
        <f>SUM(L5:L22)</f>
        <v>26</v>
      </c>
      <c r="M23" s="31">
        <f>SUM(M5:M22)</f>
        <v>37</v>
      </c>
      <c r="N23" s="31">
        <f>SUM(N5:N22)</f>
        <v>32</v>
      </c>
      <c r="P23" s="31">
        <f>SUM(P5:P22)</f>
        <v>27</v>
      </c>
      <c r="Q23" s="31">
        <f>SUM(Q5:Q22)</f>
        <v>25</v>
      </c>
      <c r="R23" s="31">
        <f>SUM(R5:R22)</f>
        <v>23</v>
      </c>
      <c r="S23" s="31">
        <f>SUM(S5:S22)</f>
        <v>25</v>
      </c>
    </row>
    <row r="25" spans="5:20" ht="12.75">
      <c r="E25">
        <f>SUM(A23:D23)</f>
        <v>135</v>
      </c>
      <c r="J25">
        <f>SUM(F23:I23)</f>
        <v>122</v>
      </c>
      <c r="O25">
        <f>SUM(K23:N23)</f>
        <v>130</v>
      </c>
      <c r="T25">
        <f>SUM(P23:S23)</f>
        <v>100</v>
      </c>
    </row>
    <row r="26" spans="1:16" s="27" customFormat="1" ht="22.5" customHeight="1">
      <c r="A26" s="27" t="s">
        <v>80</v>
      </c>
      <c r="F26" s="27" t="s">
        <v>73</v>
      </c>
      <c r="K26" s="27" t="s">
        <v>75</v>
      </c>
      <c r="P26" s="27" t="s">
        <v>75</v>
      </c>
    </row>
    <row r="27" spans="1:19" ht="16.5" customHeight="1">
      <c r="A27" s="35"/>
      <c r="B27" s="36"/>
      <c r="C27" s="36"/>
      <c r="D27" s="36"/>
      <c r="F27" s="35" t="s">
        <v>177</v>
      </c>
      <c r="G27" s="36"/>
      <c r="H27" s="36"/>
      <c r="I27" s="36"/>
      <c r="K27" s="35" t="s">
        <v>176</v>
      </c>
      <c r="L27" s="36"/>
      <c r="M27" s="36"/>
      <c r="N27" s="36"/>
      <c r="P27" s="35" t="s">
        <v>170</v>
      </c>
      <c r="Q27" s="36"/>
      <c r="R27" s="36"/>
      <c r="S27" s="36"/>
    </row>
    <row r="29" spans="1:19" ht="12.75">
      <c r="A29" s="30"/>
      <c r="B29" s="30"/>
      <c r="C29" s="30"/>
      <c r="D29" s="30"/>
      <c r="F29" s="30">
        <v>2</v>
      </c>
      <c r="G29" s="30">
        <v>3</v>
      </c>
      <c r="H29" s="30">
        <v>2</v>
      </c>
      <c r="I29" s="30">
        <v>2</v>
      </c>
      <c r="K29" s="30">
        <v>2</v>
      </c>
      <c r="L29" s="30">
        <v>1</v>
      </c>
      <c r="M29" s="30">
        <v>2</v>
      </c>
      <c r="N29" s="30">
        <v>1</v>
      </c>
      <c r="P29" s="30">
        <v>2</v>
      </c>
      <c r="Q29" s="30">
        <v>2</v>
      </c>
      <c r="R29" s="30">
        <v>2</v>
      </c>
      <c r="S29" s="30">
        <v>3</v>
      </c>
    </row>
    <row r="30" spans="1:19" ht="12.75">
      <c r="A30" s="30"/>
      <c r="B30" s="30"/>
      <c r="C30" s="30"/>
      <c r="D30" s="30"/>
      <c r="F30" s="30">
        <v>2</v>
      </c>
      <c r="G30" s="30">
        <v>2</v>
      </c>
      <c r="H30" s="30">
        <v>2</v>
      </c>
      <c r="I30" s="30">
        <v>2</v>
      </c>
      <c r="K30" s="30">
        <v>3</v>
      </c>
      <c r="L30" s="30">
        <v>3</v>
      </c>
      <c r="M30" s="30">
        <v>1</v>
      </c>
      <c r="N30" s="30">
        <v>2</v>
      </c>
      <c r="P30" s="30">
        <v>2</v>
      </c>
      <c r="Q30" s="30">
        <v>2</v>
      </c>
      <c r="R30" s="30">
        <v>2</v>
      </c>
      <c r="S30" s="30">
        <v>2</v>
      </c>
    </row>
    <row r="31" spans="1:19" ht="12.75">
      <c r="A31" s="30"/>
      <c r="B31" s="30"/>
      <c r="C31" s="30"/>
      <c r="D31" s="30"/>
      <c r="F31" s="30">
        <v>2</v>
      </c>
      <c r="G31" s="30">
        <v>2</v>
      </c>
      <c r="H31" s="30">
        <v>2</v>
      </c>
      <c r="I31" s="30">
        <v>1</v>
      </c>
      <c r="K31" s="30">
        <v>1</v>
      </c>
      <c r="L31" s="30">
        <v>1</v>
      </c>
      <c r="M31" s="30">
        <v>2</v>
      </c>
      <c r="N31" s="30">
        <v>2</v>
      </c>
      <c r="P31" s="30">
        <v>3</v>
      </c>
      <c r="Q31" s="30">
        <v>1</v>
      </c>
      <c r="R31" s="30">
        <v>2</v>
      </c>
      <c r="S31" s="30">
        <v>1</v>
      </c>
    </row>
    <row r="32" spans="1:19" ht="12.75">
      <c r="A32" s="30"/>
      <c r="B32" s="30"/>
      <c r="C32" s="30"/>
      <c r="D32" s="30"/>
      <c r="F32" s="30">
        <v>1</v>
      </c>
      <c r="G32" s="30">
        <v>1</v>
      </c>
      <c r="H32" s="30">
        <v>2</v>
      </c>
      <c r="I32" s="30">
        <v>1</v>
      </c>
      <c r="K32" s="30">
        <v>2</v>
      </c>
      <c r="L32" s="30">
        <v>2</v>
      </c>
      <c r="M32" s="30">
        <v>1</v>
      </c>
      <c r="N32" s="30">
        <v>1</v>
      </c>
      <c r="P32" s="30">
        <v>1</v>
      </c>
      <c r="Q32" s="30">
        <v>2</v>
      </c>
      <c r="R32" s="30">
        <v>1</v>
      </c>
      <c r="S32" s="30">
        <v>1</v>
      </c>
    </row>
    <row r="33" spans="1:19" ht="12.75">
      <c r="A33" s="30"/>
      <c r="B33" s="30"/>
      <c r="C33" s="30"/>
      <c r="D33" s="30"/>
      <c r="F33" s="30">
        <v>2</v>
      </c>
      <c r="G33" s="30">
        <v>5</v>
      </c>
      <c r="H33" s="30">
        <v>1</v>
      </c>
      <c r="I33" s="30">
        <v>7</v>
      </c>
      <c r="K33" s="30">
        <v>2</v>
      </c>
      <c r="L33" s="30">
        <v>2</v>
      </c>
      <c r="M33" s="30">
        <v>2</v>
      </c>
      <c r="N33" s="30">
        <v>1</v>
      </c>
      <c r="P33" s="30">
        <v>2</v>
      </c>
      <c r="Q33" s="30">
        <v>3</v>
      </c>
      <c r="R33" s="30">
        <v>3</v>
      </c>
      <c r="S33" s="30">
        <v>2</v>
      </c>
    </row>
    <row r="34" spans="1:19" ht="12.75">
      <c r="A34" s="30"/>
      <c r="B34" s="30"/>
      <c r="C34" s="30"/>
      <c r="D34" s="30"/>
      <c r="F34" s="30">
        <v>1</v>
      </c>
      <c r="G34" s="30">
        <v>1</v>
      </c>
      <c r="H34" s="30">
        <v>1</v>
      </c>
      <c r="I34" s="30">
        <v>1</v>
      </c>
      <c r="K34" s="30">
        <v>2</v>
      </c>
      <c r="L34" s="30">
        <v>1</v>
      </c>
      <c r="M34" s="30">
        <v>2</v>
      </c>
      <c r="N34" s="30">
        <v>1</v>
      </c>
      <c r="P34" s="30">
        <v>1</v>
      </c>
      <c r="Q34" s="30">
        <v>1</v>
      </c>
      <c r="R34" s="30">
        <v>1</v>
      </c>
      <c r="S34" s="30">
        <v>1</v>
      </c>
    </row>
    <row r="35" spans="1:19" ht="12.75">
      <c r="A35" s="30"/>
      <c r="B35" s="30"/>
      <c r="C35" s="30"/>
      <c r="D35" s="30"/>
      <c r="F35" s="30">
        <v>2</v>
      </c>
      <c r="G35" s="30">
        <v>2</v>
      </c>
      <c r="H35" s="30">
        <v>2</v>
      </c>
      <c r="I35" s="30">
        <v>2</v>
      </c>
      <c r="K35" s="30">
        <v>3</v>
      </c>
      <c r="L35" s="30">
        <v>3</v>
      </c>
      <c r="M35" s="30">
        <v>1</v>
      </c>
      <c r="N35" s="30">
        <v>1</v>
      </c>
      <c r="P35" s="30">
        <v>3</v>
      </c>
      <c r="Q35" s="30">
        <v>3</v>
      </c>
      <c r="R35" s="30">
        <v>1</v>
      </c>
      <c r="S35" s="30">
        <v>2</v>
      </c>
    </row>
    <row r="36" spans="1:19" ht="12.75">
      <c r="A36" s="30"/>
      <c r="B36" s="30"/>
      <c r="C36" s="30"/>
      <c r="D36" s="30"/>
      <c r="F36" s="30">
        <v>1</v>
      </c>
      <c r="G36" s="30">
        <v>4</v>
      </c>
      <c r="H36" s="30">
        <v>1</v>
      </c>
      <c r="I36" s="30">
        <v>1</v>
      </c>
      <c r="K36" s="30">
        <v>5</v>
      </c>
      <c r="L36" s="30">
        <v>1</v>
      </c>
      <c r="M36" s="30">
        <v>5</v>
      </c>
      <c r="N36" s="30">
        <v>1</v>
      </c>
      <c r="P36" s="30">
        <v>2</v>
      </c>
      <c r="Q36" s="30">
        <v>4</v>
      </c>
      <c r="R36" s="30">
        <v>1</v>
      </c>
      <c r="S36" s="30">
        <v>5</v>
      </c>
    </row>
    <row r="37" spans="1:19" ht="12.75">
      <c r="A37" s="30"/>
      <c r="B37" s="30"/>
      <c r="C37" s="30"/>
      <c r="D37" s="30"/>
      <c r="F37" s="30">
        <v>1</v>
      </c>
      <c r="G37" s="30">
        <v>1</v>
      </c>
      <c r="H37" s="195">
        <v>1</v>
      </c>
      <c r="I37" s="30">
        <v>2</v>
      </c>
      <c r="K37" s="30">
        <v>2</v>
      </c>
      <c r="L37" s="30">
        <v>4</v>
      </c>
      <c r="M37" s="30">
        <v>1</v>
      </c>
      <c r="N37" s="30">
        <v>1</v>
      </c>
      <c r="P37" s="30">
        <v>1</v>
      </c>
      <c r="Q37" s="30">
        <v>1</v>
      </c>
      <c r="R37" s="30">
        <v>7</v>
      </c>
      <c r="S37" s="30">
        <v>2</v>
      </c>
    </row>
    <row r="38" spans="1:19" ht="12.75">
      <c r="A38" s="30"/>
      <c r="B38" s="30"/>
      <c r="C38" s="30"/>
      <c r="D38" s="30"/>
      <c r="F38" s="30">
        <v>2</v>
      </c>
      <c r="G38" s="30">
        <v>1</v>
      </c>
      <c r="H38" s="30">
        <v>1</v>
      </c>
      <c r="I38" s="30">
        <v>1</v>
      </c>
      <c r="K38" s="30">
        <v>2</v>
      </c>
      <c r="L38" s="30">
        <v>2</v>
      </c>
      <c r="M38" s="30">
        <v>2</v>
      </c>
      <c r="N38" s="30">
        <v>2</v>
      </c>
      <c r="P38" s="30">
        <v>2</v>
      </c>
      <c r="Q38" s="30">
        <v>1</v>
      </c>
      <c r="R38" s="30">
        <v>2</v>
      </c>
      <c r="S38" s="30">
        <v>1</v>
      </c>
    </row>
    <row r="39" spans="1:19" ht="12.75">
      <c r="A39" s="30"/>
      <c r="B39" s="30"/>
      <c r="C39" s="30"/>
      <c r="D39" s="30"/>
      <c r="F39" s="30">
        <v>2</v>
      </c>
      <c r="G39" s="30">
        <v>1</v>
      </c>
      <c r="H39" s="30">
        <v>1</v>
      </c>
      <c r="I39" s="30">
        <v>1</v>
      </c>
      <c r="K39" s="30">
        <v>2</v>
      </c>
      <c r="L39" s="30">
        <v>2</v>
      </c>
      <c r="M39" s="30">
        <v>2</v>
      </c>
      <c r="N39" s="30">
        <v>2</v>
      </c>
      <c r="P39" s="30">
        <v>1</v>
      </c>
      <c r="Q39" s="30">
        <v>1</v>
      </c>
      <c r="R39" s="30">
        <v>1</v>
      </c>
      <c r="S39" s="30">
        <v>3</v>
      </c>
    </row>
    <row r="40" spans="1:19" ht="12.75">
      <c r="A40" s="30"/>
      <c r="B40" s="30"/>
      <c r="C40" s="30"/>
      <c r="D40" s="30"/>
      <c r="F40" s="30">
        <v>1</v>
      </c>
      <c r="G40" s="30">
        <v>1</v>
      </c>
      <c r="H40" s="30">
        <v>1</v>
      </c>
      <c r="I40" s="30">
        <v>1</v>
      </c>
      <c r="K40" s="30">
        <v>1</v>
      </c>
      <c r="L40" s="30">
        <v>3</v>
      </c>
      <c r="M40" s="30">
        <v>2</v>
      </c>
      <c r="N40" s="30">
        <v>3</v>
      </c>
      <c r="P40" s="30">
        <v>1</v>
      </c>
      <c r="Q40" s="30">
        <v>1</v>
      </c>
      <c r="R40" s="30">
        <v>2</v>
      </c>
      <c r="S40" s="30">
        <v>1</v>
      </c>
    </row>
    <row r="41" spans="1:19" ht="12.75">
      <c r="A41" s="30"/>
      <c r="B41" s="30"/>
      <c r="C41" s="30"/>
      <c r="D41" s="30"/>
      <c r="F41" s="30">
        <v>2</v>
      </c>
      <c r="G41" s="30">
        <v>3</v>
      </c>
      <c r="H41" s="30">
        <v>2</v>
      </c>
      <c r="I41" s="30">
        <v>2</v>
      </c>
      <c r="K41" s="30">
        <v>3</v>
      </c>
      <c r="L41" s="30">
        <v>3</v>
      </c>
      <c r="M41" s="30">
        <v>2</v>
      </c>
      <c r="N41" s="30">
        <v>2</v>
      </c>
      <c r="P41" s="30">
        <v>1</v>
      </c>
      <c r="Q41" s="30">
        <v>3</v>
      </c>
      <c r="R41" s="30">
        <v>1</v>
      </c>
      <c r="S41" s="30">
        <v>2</v>
      </c>
    </row>
    <row r="42" spans="1:19" ht="12.75">
      <c r="A42" s="30"/>
      <c r="B42" s="30"/>
      <c r="C42" s="30"/>
      <c r="D42" s="30"/>
      <c r="F42" s="30">
        <v>1</v>
      </c>
      <c r="G42" s="30">
        <v>2</v>
      </c>
      <c r="H42" s="30">
        <v>1</v>
      </c>
      <c r="I42" s="30">
        <v>3</v>
      </c>
      <c r="K42" s="30">
        <v>6</v>
      </c>
      <c r="L42" s="30">
        <v>7</v>
      </c>
      <c r="M42" s="30">
        <v>1</v>
      </c>
      <c r="N42" s="30">
        <v>1</v>
      </c>
      <c r="P42" s="30">
        <v>3</v>
      </c>
      <c r="Q42" s="30">
        <v>2</v>
      </c>
      <c r="R42" s="30">
        <v>4</v>
      </c>
      <c r="S42" s="30">
        <v>3</v>
      </c>
    </row>
    <row r="43" spans="1:19" ht="12.75">
      <c r="A43" s="30"/>
      <c r="B43" s="30"/>
      <c r="C43" s="30"/>
      <c r="D43" s="30"/>
      <c r="F43" s="30">
        <v>1</v>
      </c>
      <c r="G43" s="30">
        <v>2</v>
      </c>
      <c r="H43" s="30">
        <v>2</v>
      </c>
      <c r="I43" s="30">
        <v>2</v>
      </c>
      <c r="K43" s="30">
        <v>1</v>
      </c>
      <c r="L43" s="30">
        <v>2</v>
      </c>
      <c r="M43" s="30">
        <v>3</v>
      </c>
      <c r="N43" s="30">
        <v>1</v>
      </c>
      <c r="P43" s="30">
        <v>3</v>
      </c>
      <c r="Q43" s="30">
        <v>3</v>
      </c>
      <c r="R43" s="30">
        <v>2</v>
      </c>
      <c r="S43" s="30">
        <v>2</v>
      </c>
    </row>
    <row r="44" spans="1:19" ht="12.75">
      <c r="A44" s="30"/>
      <c r="B44" s="30"/>
      <c r="C44" s="30"/>
      <c r="D44" s="30"/>
      <c r="F44" s="30">
        <v>3</v>
      </c>
      <c r="G44" s="30">
        <v>2</v>
      </c>
      <c r="H44" s="30">
        <v>3</v>
      </c>
      <c r="I44" s="30">
        <v>1</v>
      </c>
      <c r="K44" s="30">
        <v>4</v>
      </c>
      <c r="L44" s="30">
        <v>3</v>
      </c>
      <c r="M44" s="30">
        <v>3</v>
      </c>
      <c r="N44" s="30">
        <v>4</v>
      </c>
      <c r="P44" s="30">
        <v>7</v>
      </c>
      <c r="Q44" s="30">
        <v>1</v>
      </c>
      <c r="R44" s="30">
        <v>2</v>
      </c>
      <c r="S44" s="30">
        <v>2</v>
      </c>
    </row>
    <row r="45" spans="1:19" ht="12.75">
      <c r="A45" s="30"/>
      <c r="B45" s="30"/>
      <c r="C45" s="30"/>
      <c r="D45" s="30"/>
      <c r="F45" s="30">
        <v>2</v>
      </c>
      <c r="G45" s="30">
        <v>1</v>
      </c>
      <c r="H45" s="30">
        <v>1</v>
      </c>
      <c r="I45" s="30">
        <v>2</v>
      </c>
      <c r="K45" s="30">
        <v>2</v>
      </c>
      <c r="L45" s="30">
        <v>2</v>
      </c>
      <c r="M45" s="30">
        <v>3</v>
      </c>
      <c r="N45" s="30">
        <v>2</v>
      </c>
      <c r="P45" s="30">
        <v>1</v>
      </c>
      <c r="Q45" s="30">
        <v>1</v>
      </c>
      <c r="R45" s="30">
        <v>1</v>
      </c>
      <c r="S45" s="30">
        <v>2</v>
      </c>
    </row>
    <row r="46" spans="1:19" ht="13.5" thickBot="1">
      <c r="A46" s="30"/>
      <c r="B46" s="30"/>
      <c r="C46" s="30"/>
      <c r="D46" s="30"/>
      <c r="F46" s="30">
        <v>1</v>
      </c>
      <c r="G46" s="30">
        <v>1</v>
      </c>
      <c r="H46" s="30">
        <v>2</v>
      </c>
      <c r="I46" s="30">
        <v>1</v>
      </c>
      <c r="K46" s="30">
        <v>2</v>
      </c>
      <c r="L46" s="30">
        <v>1</v>
      </c>
      <c r="M46" s="30">
        <v>2</v>
      </c>
      <c r="N46" s="30">
        <v>2</v>
      </c>
      <c r="P46" s="30">
        <v>1</v>
      </c>
      <c r="Q46" s="30">
        <v>2</v>
      </c>
      <c r="R46" s="30">
        <v>2</v>
      </c>
      <c r="S46" s="30">
        <v>1</v>
      </c>
    </row>
    <row r="47" spans="1:19" ht="13.5" thickBot="1">
      <c r="A47" s="31">
        <f>SUM(A29:A46)</f>
        <v>0</v>
      </c>
      <c r="B47" s="31">
        <f>SUM(B29:B46)</f>
        <v>0</v>
      </c>
      <c r="C47" s="31">
        <f>SUM(C29:C46)</f>
        <v>0</v>
      </c>
      <c r="D47" s="31">
        <f>SUM(D29:D46)</f>
        <v>0</v>
      </c>
      <c r="F47" s="31">
        <f>SUM(F29:F46)</f>
        <v>29</v>
      </c>
      <c r="G47" s="31">
        <f>SUM(G29:G46)</f>
        <v>35</v>
      </c>
      <c r="H47" s="31">
        <f>SUM(H29:H46)</f>
        <v>28</v>
      </c>
      <c r="I47" s="31">
        <f>SUM(I29:I46)</f>
        <v>33</v>
      </c>
      <c r="K47" s="31">
        <f>SUM(K29:K46)</f>
        <v>45</v>
      </c>
      <c r="L47" s="31">
        <f>SUM(L29:L46)</f>
        <v>43</v>
      </c>
      <c r="M47" s="31">
        <f>SUM(M29:M46)</f>
        <v>37</v>
      </c>
      <c r="N47" s="31">
        <f>SUM(N29:N46)</f>
        <v>30</v>
      </c>
      <c r="P47" s="31">
        <f>SUM(P29:P46)</f>
        <v>37</v>
      </c>
      <c r="Q47" s="31">
        <f>SUM(Q29:Q46)</f>
        <v>34</v>
      </c>
      <c r="R47" s="31">
        <f>SUM(R29:R46)</f>
        <v>37</v>
      </c>
      <c r="S47" s="31">
        <f>SUM(S29:S46)</f>
        <v>36</v>
      </c>
    </row>
    <row r="49" spans="5:20" ht="12.75">
      <c r="E49">
        <f>SUM(A47:D47)</f>
        <v>0</v>
      </c>
      <c r="J49">
        <f>SUM(F47:I47)</f>
        <v>125</v>
      </c>
      <c r="O49">
        <f>SUM(K47:N47)</f>
        <v>155</v>
      </c>
      <c r="T49">
        <f>SUM(P47:S47)</f>
        <v>144</v>
      </c>
    </row>
  </sheetData>
  <conditionalFormatting sqref="A23:D23 F23:I23 K23:N23 P23:S23 A47:D47 F47:I47 K47:N47 P47:S47">
    <cfRule type="cellIs" priority="1" dxfId="5" operator="between" stopIfTrue="1">
      <formula>18</formula>
      <formula>19</formula>
    </cfRule>
    <cfRule type="cellIs" priority="2" dxfId="6" operator="between" stopIfTrue="1">
      <formula>20</formula>
      <formula>24</formula>
    </cfRule>
    <cfRule type="cellIs" priority="3" dxfId="7" operator="between" stopIfTrue="1">
      <formula>25</formula>
      <formula>29</formula>
    </cfRule>
  </conditionalFormatting>
  <dataValidations count="1">
    <dataValidation type="whole" allowBlank="1" showInputMessage="1" showErrorMessage="1" sqref="A5:D22 F5:I22 K5:N22 P5:S22 A29:D46 F29:I46 K29:N46 P29:S46">
      <formula1>1</formula1>
      <formula2>7</formula2>
    </dataValidation>
  </dataValidations>
  <printOptions/>
  <pageMargins left="0" right="0.23"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Tabelle2"/>
  <dimension ref="A1:K48"/>
  <sheetViews>
    <sheetView tabSelected="1" zoomScale="75" zoomScaleNormal="75" workbookViewId="0" topLeftCell="A7">
      <selection activeCell="F40" sqref="F40"/>
    </sheetView>
  </sheetViews>
  <sheetFormatPr defaultColWidth="11.421875" defaultRowHeight="12.75"/>
  <cols>
    <col min="2" max="2" width="27.421875" style="0" customWidth="1"/>
    <col min="3" max="3" width="25.00390625" style="0" customWidth="1"/>
    <col min="4" max="7" width="9.7109375" style="0" customWidth="1"/>
    <col min="10" max="10" width="3.00390625" style="0" customWidth="1"/>
  </cols>
  <sheetData>
    <row r="1" spans="1:9" ht="15.75">
      <c r="A1" s="24"/>
      <c r="B1" s="27"/>
      <c r="C1" s="27"/>
      <c r="D1" s="27"/>
      <c r="E1" s="27"/>
      <c r="F1" s="27"/>
      <c r="G1" s="27"/>
      <c r="H1" s="27"/>
      <c r="I1" s="26"/>
    </row>
    <row r="2" spans="1:11" ht="18">
      <c r="A2" s="24"/>
      <c r="B2" s="28" t="s">
        <v>164</v>
      </c>
      <c r="E2" s="27"/>
      <c r="F2" s="27"/>
      <c r="G2" s="27"/>
      <c r="H2" s="27"/>
      <c r="I2" s="26"/>
      <c r="K2" t="s">
        <v>8</v>
      </c>
    </row>
    <row r="3" spans="1:9" ht="15.75">
      <c r="A3" s="23" t="s">
        <v>1</v>
      </c>
      <c r="B3" s="23" t="s">
        <v>20</v>
      </c>
      <c r="C3" s="23" t="s">
        <v>21</v>
      </c>
      <c r="D3" s="23" t="s">
        <v>22</v>
      </c>
      <c r="E3" s="23" t="s">
        <v>23</v>
      </c>
      <c r="F3" s="23" t="s">
        <v>24</v>
      </c>
      <c r="G3" s="23" t="s">
        <v>25</v>
      </c>
      <c r="H3" s="23" t="s">
        <v>13</v>
      </c>
      <c r="I3" s="23" t="s">
        <v>26</v>
      </c>
    </row>
    <row r="4" spans="1:9" ht="15.75">
      <c r="A4" s="24"/>
      <c r="B4" s="27"/>
      <c r="C4" s="27"/>
      <c r="D4" s="27"/>
      <c r="E4" s="27"/>
      <c r="F4" s="27"/>
      <c r="G4" s="27"/>
      <c r="H4" s="27"/>
      <c r="I4" s="26"/>
    </row>
    <row r="5" spans="1:9" ht="15.75">
      <c r="A5" s="24" t="s">
        <v>27</v>
      </c>
      <c r="B5" s="27" t="str">
        <f>Temporär!A28</f>
        <v>Kohlhaas Heini</v>
      </c>
      <c r="C5" s="27" t="str">
        <f>Temporär!B28</f>
        <v>Hachenburg</v>
      </c>
      <c r="D5" s="27">
        <f>Temporär!C28</f>
        <v>21</v>
      </c>
      <c r="E5" s="27">
        <f>Temporär!D28</f>
        <v>27</v>
      </c>
      <c r="F5" s="27">
        <f>Temporär!E28</f>
        <v>23</v>
      </c>
      <c r="G5" s="27">
        <f>Temporär!F28</f>
        <v>23</v>
      </c>
      <c r="H5" s="27">
        <f>Temporär!G28</f>
        <v>94</v>
      </c>
      <c r="I5" s="26">
        <f>(H5/4)</f>
        <v>23.5</v>
      </c>
    </row>
    <row r="6" spans="1:11" ht="15.75">
      <c r="A6" s="24" t="s">
        <v>28</v>
      </c>
      <c r="B6" s="27" t="str">
        <f>Temporär!A44</f>
        <v>Müller Benjamin</v>
      </c>
      <c r="C6" s="27" t="str">
        <f>Temporär!B44</f>
        <v>Traben Tr.2</v>
      </c>
      <c r="D6" s="27">
        <f>Temporär!C44</f>
        <v>26</v>
      </c>
      <c r="E6" s="27">
        <f>Temporär!D44</f>
        <v>26</v>
      </c>
      <c r="F6" s="27">
        <f>Temporär!E44</f>
        <v>23</v>
      </c>
      <c r="G6" s="27">
        <f>Temporär!F44</f>
        <v>24</v>
      </c>
      <c r="H6" s="27">
        <f>Temporär!G44</f>
        <v>99</v>
      </c>
      <c r="I6" s="26">
        <f>(H6/4)</f>
        <v>24.75</v>
      </c>
      <c r="K6" t="s">
        <v>8</v>
      </c>
    </row>
    <row r="7" spans="1:11" ht="15.75">
      <c r="A7" s="24" t="s">
        <v>29</v>
      </c>
      <c r="B7" s="27" t="str">
        <f>Temporär!A12</f>
        <v>Emmel Pascal</v>
      </c>
      <c r="C7" s="27" t="str">
        <f>Temporär!B12</f>
        <v>Niederz.- Kaste.</v>
      </c>
      <c r="D7" s="27">
        <f>Temporär!C12</f>
        <v>27</v>
      </c>
      <c r="E7" s="27">
        <f>Temporär!D12</f>
        <v>25</v>
      </c>
      <c r="F7" s="27">
        <f>Temporär!E12</f>
        <v>23</v>
      </c>
      <c r="G7" s="27">
        <f>Temporär!F12</f>
        <v>25</v>
      </c>
      <c r="H7" s="27">
        <f>Temporär!G12</f>
        <v>100</v>
      </c>
      <c r="I7" s="26">
        <f>(H7/4)</f>
        <v>25</v>
      </c>
      <c r="K7" t="s">
        <v>8</v>
      </c>
    </row>
    <row r="8" spans="1:9" ht="15.75">
      <c r="A8" s="24" t="s">
        <v>30</v>
      </c>
      <c r="B8" s="27" t="str">
        <f>Temporär!A52</f>
        <v>Moosmann M.</v>
      </c>
      <c r="C8" s="27" t="str">
        <f>Temporär!B52</f>
        <v>Niederzissen</v>
      </c>
      <c r="D8" s="27">
        <f>Temporär!C52</f>
        <v>24</v>
      </c>
      <c r="E8" s="27">
        <f>Temporär!D52</f>
        <v>24</v>
      </c>
      <c r="F8" s="27">
        <f>Temporär!E52</f>
        <v>24</v>
      </c>
      <c r="G8" s="27">
        <f>Temporär!F52</f>
        <v>29</v>
      </c>
      <c r="H8" s="27">
        <f>Temporär!G52</f>
        <v>101</v>
      </c>
      <c r="I8" s="26">
        <f>(H8/4)</f>
        <v>25.25</v>
      </c>
    </row>
    <row r="9" spans="1:9" ht="15.75">
      <c r="A9" s="24" t="s">
        <v>31</v>
      </c>
      <c r="B9" s="27" t="str">
        <f>Temporär!A42</f>
        <v>Deneke Wenzel</v>
      </c>
      <c r="C9" s="27" t="str">
        <f>Temporär!B42</f>
        <v>Traben Tr.2</v>
      </c>
      <c r="D9" s="27">
        <f>Temporär!C42</f>
        <v>25</v>
      </c>
      <c r="E9" s="27">
        <f>Temporär!D42</f>
        <v>24</v>
      </c>
      <c r="F9" s="27">
        <f>Temporär!E42</f>
        <v>23</v>
      </c>
      <c r="G9" s="27">
        <f>Temporär!F42</f>
        <v>30</v>
      </c>
      <c r="H9" s="27">
        <f>Temporär!G42</f>
        <v>102</v>
      </c>
      <c r="I9" s="26">
        <f>(H9/4)</f>
        <v>25.5</v>
      </c>
    </row>
    <row r="10" spans="1:9" ht="15.75">
      <c r="A10" s="24" t="s">
        <v>32</v>
      </c>
      <c r="B10" s="27" t="str">
        <f>Temporär!A41</f>
        <v>Eiden Janek</v>
      </c>
      <c r="C10" s="27" t="str">
        <f>Temporär!B41</f>
        <v>Traben Tr.2</v>
      </c>
      <c r="D10" s="27">
        <f>Temporär!C41</f>
        <v>30</v>
      </c>
      <c r="E10" s="27">
        <f>Temporär!D41</f>
        <v>25</v>
      </c>
      <c r="F10" s="27">
        <f>Temporär!E41</f>
        <v>23</v>
      </c>
      <c r="G10" s="27">
        <f>Temporär!F41</f>
        <v>25</v>
      </c>
      <c r="H10" s="27">
        <f>Temporär!G41</f>
        <v>103</v>
      </c>
      <c r="I10" s="26">
        <f>(H10/4)</f>
        <v>25.75</v>
      </c>
    </row>
    <row r="11" spans="1:11" ht="15.75">
      <c r="A11" s="24" t="s">
        <v>33</v>
      </c>
      <c r="B11" s="27" t="str">
        <f>Temporär!A50</f>
        <v>Adenau Jürgen</v>
      </c>
      <c r="C11" s="27" t="str">
        <f>Temporär!B50</f>
        <v>Niederzissen</v>
      </c>
      <c r="D11" s="27">
        <f>Temporär!C50</f>
        <v>27</v>
      </c>
      <c r="E11" s="27">
        <f>Temporär!D50</f>
        <v>22</v>
      </c>
      <c r="F11" s="27">
        <f>Temporär!E50</f>
        <v>24</v>
      </c>
      <c r="G11" s="27">
        <f>Temporär!F50</f>
        <v>32</v>
      </c>
      <c r="H11" s="27">
        <f>Temporär!G50</f>
        <v>105</v>
      </c>
      <c r="I11" s="26">
        <f>(H11/4)</f>
        <v>26.25</v>
      </c>
      <c r="K11" t="s">
        <v>8</v>
      </c>
    </row>
    <row r="12" spans="1:11" ht="15.75">
      <c r="A12" s="24" t="s">
        <v>34</v>
      </c>
      <c r="B12" s="27" t="str">
        <f>Temporär!A49</f>
        <v>Manhillen Gerd</v>
      </c>
      <c r="C12" s="27" t="str">
        <f>Temporär!B49</f>
        <v>Niederzissen</v>
      </c>
      <c r="D12" s="27">
        <f>Temporär!C49</f>
        <v>30</v>
      </c>
      <c r="E12" s="27">
        <f>Temporär!D49</f>
        <v>24</v>
      </c>
      <c r="F12" s="27">
        <f>Temporär!E49</f>
        <v>27</v>
      </c>
      <c r="G12" s="27">
        <f>Temporär!F49</f>
        <v>25</v>
      </c>
      <c r="H12" s="27">
        <f>Temporär!G49</f>
        <v>106</v>
      </c>
      <c r="I12" s="26">
        <f>(H12/4)</f>
        <v>26.5</v>
      </c>
      <c r="K12" t="s">
        <v>8</v>
      </c>
    </row>
    <row r="13" spans="1:11" ht="15.75">
      <c r="A13" s="24" t="s">
        <v>35</v>
      </c>
      <c r="B13" s="27" t="str">
        <f>Temporär!A33</f>
        <v>Laux Alexander</v>
      </c>
      <c r="C13" s="27" t="str">
        <f>Temporär!B33</f>
        <v>Traben Tr.1</v>
      </c>
      <c r="D13" s="27">
        <f>Temporär!C33</f>
        <v>28</v>
      </c>
      <c r="E13" s="27">
        <f>Temporär!D33</f>
        <v>27</v>
      </c>
      <c r="F13" s="27">
        <f>Temporär!E33</f>
        <v>27</v>
      </c>
      <c r="G13" s="27">
        <f>Temporär!F33</f>
        <v>26</v>
      </c>
      <c r="H13" s="27">
        <f>Temporär!G33</f>
        <v>108</v>
      </c>
      <c r="I13" s="26">
        <f>(H13/4)</f>
        <v>27</v>
      </c>
      <c r="K13" t="s">
        <v>8</v>
      </c>
    </row>
    <row r="14" spans="1:11" ht="15.75">
      <c r="A14" s="24" t="s">
        <v>36</v>
      </c>
      <c r="B14" s="27" t="str">
        <f>Temporär!A2</f>
        <v>Rein Hans-Rudolf</v>
      </c>
      <c r="C14" s="27" t="str">
        <f>Temporär!B2</f>
        <v>Worms</v>
      </c>
      <c r="D14" s="27">
        <f>Temporär!C2</f>
        <v>30</v>
      </c>
      <c r="E14" s="27">
        <f>Temporär!D2</f>
        <v>25</v>
      </c>
      <c r="F14" s="27">
        <f>Temporär!E2</f>
        <v>28</v>
      </c>
      <c r="G14" s="27">
        <f>Temporär!F2</f>
        <v>26</v>
      </c>
      <c r="H14" s="27">
        <f>Temporär!G2</f>
        <v>109</v>
      </c>
      <c r="I14" s="26">
        <f>(H14/4)</f>
        <v>27.25</v>
      </c>
      <c r="K14" t="s">
        <v>8</v>
      </c>
    </row>
    <row r="15" spans="1:9" ht="15.75">
      <c r="A15" s="24" t="s">
        <v>37</v>
      </c>
      <c r="B15" s="27" t="str">
        <f>Temporär!A36</f>
        <v>von der Pütten Stephan</v>
      </c>
      <c r="C15" s="27" t="str">
        <f>Temporär!B36</f>
        <v>Traben Tr.1</v>
      </c>
      <c r="D15" s="27">
        <f>Temporär!C36</f>
        <v>26</v>
      </c>
      <c r="E15" s="27">
        <f>Temporär!D36</f>
        <v>26</v>
      </c>
      <c r="F15" s="27">
        <f>Temporär!E36</f>
        <v>30</v>
      </c>
      <c r="G15" s="27">
        <f>Temporär!F36</f>
        <v>27</v>
      </c>
      <c r="H15" s="27">
        <f>Temporär!G36</f>
        <v>109</v>
      </c>
      <c r="I15" s="26">
        <f>(H15/4)</f>
        <v>27.25</v>
      </c>
    </row>
    <row r="16" spans="1:9" ht="15.75">
      <c r="A16" s="24" t="s">
        <v>38</v>
      </c>
      <c r="B16" s="27" t="str">
        <f>Temporär!A19</f>
        <v>Boltze Vanessa</v>
      </c>
      <c r="C16" s="27" t="str">
        <f>Temporär!B19</f>
        <v>BGC Rodalben</v>
      </c>
      <c r="D16" s="27">
        <f>Temporär!C19</f>
        <v>25</v>
      </c>
      <c r="E16" s="27">
        <f>Temporär!D19</f>
        <v>25</v>
      </c>
      <c r="F16" s="27">
        <f>Temporär!E19</f>
        <v>34</v>
      </c>
      <c r="G16" s="27">
        <f>Temporär!F19</f>
        <v>26</v>
      </c>
      <c r="H16" s="27">
        <f>Temporär!G19</f>
        <v>110</v>
      </c>
      <c r="I16" s="26">
        <f>(H16/4)</f>
        <v>27.5</v>
      </c>
    </row>
    <row r="17" spans="1:11" ht="15.75">
      <c r="A17" s="24" t="s">
        <v>39</v>
      </c>
      <c r="B17" s="27" t="str">
        <f>Temporär!A51</f>
        <v>Rankel Edi</v>
      </c>
      <c r="C17" s="27" t="str">
        <f>Temporär!B51</f>
        <v>Niederzissen</v>
      </c>
      <c r="D17" s="27">
        <f>Temporär!C51</f>
        <v>25</v>
      </c>
      <c r="E17" s="27">
        <f>Temporär!D51</f>
        <v>26</v>
      </c>
      <c r="F17" s="27">
        <f>Temporär!E51</f>
        <v>35</v>
      </c>
      <c r="G17" s="27">
        <f>Temporär!F51</f>
        <v>24</v>
      </c>
      <c r="H17" s="27">
        <f>Temporär!G51</f>
        <v>110</v>
      </c>
      <c r="I17" s="26">
        <f>(H17/4)</f>
        <v>27.5</v>
      </c>
      <c r="K17" t="s">
        <v>8</v>
      </c>
    </row>
    <row r="18" spans="1:9" ht="15.75">
      <c r="A18" s="24" t="s">
        <v>40</v>
      </c>
      <c r="B18" s="27" t="str">
        <f>Temporär!A1</f>
        <v>Wihler Horst j</v>
      </c>
      <c r="C18" s="27" t="str">
        <f>Temporär!B1</f>
        <v>Worms</v>
      </c>
      <c r="D18" s="27">
        <f>Temporär!C1</f>
        <v>25</v>
      </c>
      <c r="E18" s="27">
        <f>Temporär!D1</f>
        <v>29</v>
      </c>
      <c r="F18" s="27">
        <f>Temporär!E1</f>
        <v>34</v>
      </c>
      <c r="G18" s="27">
        <f>Temporär!F1</f>
        <v>24</v>
      </c>
      <c r="H18" s="27">
        <f>Temporär!G1</f>
        <v>112</v>
      </c>
      <c r="I18" s="26">
        <f>(H18/4)</f>
        <v>28</v>
      </c>
    </row>
    <row r="19" spans="1:9" ht="15.75">
      <c r="A19" s="24" t="s">
        <v>41</v>
      </c>
      <c r="B19" s="27" t="str">
        <f>Temporär!A34</f>
        <v>Graf Roger</v>
      </c>
      <c r="C19" s="27" t="str">
        <f>Temporär!B34</f>
        <v>Traben Tr.1</v>
      </c>
      <c r="D19" s="27">
        <f>Temporär!C34</f>
        <v>34</v>
      </c>
      <c r="E19" s="27">
        <f>Temporär!D34</f>
        <v>27</v>
      </c>
      <c r="F19" s="27">
        <f>Temporär!E34</f>
        <v>25</v>
      </c>
      <c r="G19" s="27">
        <f>Temporär!F34</f>
        <v>27</v>
      </c>
      <c r="H19" s="27">
        <f>Temporär!G34</f>
        <v>113</v>
      </c>
      <c r="I19" s="26">
        <f>(H19/4)</f>
        <v>28.25</v>
      </c>
    </row>
    <row r="20" spans="1:11" ht="15.75">
      <c r="A20" s="24" t="s">
        <v>42</v>
      </c>
      <c r="B20" s="27" t="str">
        <f>Temporär!A27</f>
        <v>Klein Kerstin</v>
      </c>
      <c r="C20" s="27" t="str">
        <f>Temporär!B27</f>
        <v>Hachenburg</v>
      </c>
      <c r="D20" s="27">
        <f>Temporär!C27</f>
        <v>27</v>
      </c>
      <c r="E20" s="27">
        <f>Temporär!D27</f>
        <v>27</v>
      </c>
      <c r="F20" s="27">
        <f>Temporär!E27</f>
        <v>28</v>
      </c>
      <c r="G20" s="27">
        <f>Temporär!F27</f>
        <v>31</v>
      </c>
      <c r="H20" s="27">
        <f>Temporär!G27</f>
        <v>113</v>
      </c>
      <c r="I20" s="26">
        <f>(H20/4)</f>
        <v>28.25</v>
      </c>
      <c r="K20" t="s">
        <v>8</v>
      </c>
    </row>
    <row r="21" spans="1:11" ht="15.75">
      <c r="A21" s="24" t="s">
        <v>43</v>
      </c>
      <c r="B21" s="27" t="str">
        <f>Temporär!A43</f>
        <v>Laux Marcel</v>
      </c>
      <c r="C21" s="27" t="str">
        <f>Temporär!B43</f>
        <v>Traben Tr.2</v>
      </c>
      <c r="D21" s="27">
        <f>Temporär!C43</f>
        <v>27</v>
      </c>
      <c r="E21" s="27">
        <f>Temporär!D43</f>
        <v>36</v>
      </c>
      <c r="F21" s="27">
        <f>Temporär!E43</f>
        <v>25</v>
      </c>
      <c r="G21" s="27">
        <f>Temporär!F43</f>
        <v>25</v>
      </c>
      <c r="H21" s="27">
        <f>Temporär!G43</f>
        <v>113</v>
      </c>
      <c r="I21" s="26">
        <f>(H21/4)</f>
        <v>28.25</v>
      </c>
      <c r="K21" t="s">
        <v>8</v>
      </c>
    </row>
    <row r="22" spans="1:9" ht="15.75">
      <c r="A22" s="24" t="s">
        <v>44</v>
      </c>
      <c r="B22" s="27" t="str">
        <f>Temporär!A35</f>
        <v>Labarbe Walter</v>
      </c>
      <c r="C22" s="27" t="str">
        <f>Temporär!B35</f>
        <v>Traben Tr.1</v>
      </c>
      <c r="D22" s="27">
        <f>Temporär!C35</f>
        <v>32</v>
      </c>
      <c r="E22" s="27">
        <f>Temporär!D35</f>
        <v>33</v>
      </c>
      <c r="F22" s="27">
        <f>Temporär!E35</f>
        <v>29</v>
      </c>
      <c r="G22" s="27">
        <f>Temporär!F35</f>
        <v>22</v>
      </c>
      <c r="H22" s="27">
        <f>Temporär!G35</f>
        <v>116</v>
      </c>
      <c r="I22" s="26">
        <f>(H22/4)</f>
        <v>29</v>
      </c>
    </row>
    <row r="23" spans="1:9" ht="15.75">
      <c r="A23" s="24" t="s">
        <v>45</v>
      </c>
      <c r="B23" s="27" t="str">
        <f>Temporär!A20</f>
        <v>Rein Hans</v>
      </c>
      <c r="C23" s="27" t="str">
        <f>Temporär!B20</f>
        <v>BGC Rodalben</v>
      </c>
      <c r="D23" s="27">
        <f>Temporär!C20</f>
        <v>34</v>
      </c>
      <c r="E23" s="27">
        <f>Temporär!D20</f>
        <v>30</v>
      </c>
      <c r="F23" s="27">
        <f>Temporär!E20</f>
        <v>29</v>
      </c>
      <c r="G23" s="27">
        <f>Temporär!F20</f>
        <v>26</v>
      </c>
      <c r="H23" s="27">
        <f>Temporär!G20</f>
        <v>119</v>
      </c>
      <c r="I23" s="26">
        <f>(H23/4)</f>
        <v>29.75</v>
      </c>
    </row>
    <row r="24" spans="1:9" ht="15.75">
      <c r="A24" s="24" t="s">
        <v>46</v>
      </c>
      <c r="B24" s="27" t="str">
        <f>Temporär!A18</f>
        <v>Boltze Kornelia</v>
      </c>
      <c r="C24" s="27" t="str">
        <f>Temporär!B18</f>
        <v>BGC Rodalben</v>
      </c>
      <c r="D24" s="27">
        <f>Temporär!C18</f>
        <v>29</v>
      </c>
      <c r="E24" s="27">
        <f>Temporär!D18</f>
        <v>29</v>
      </c>
      <c r="F24" s="27">
        <f>Temporär!E18</f>
        <v>31</v>
      </c>
      <c r="G24" s="27">
        <f>Temporär!F18</f>
        <v>31</v>
      </c>
      <c r="H24" s="27">
        <f>Temporär!G18</f>
        <v>120</v>
      </c>
      <c r="I24" s="26">
        <f>(H24/4)</f>
        <v>30</v>
      </c>
    </row>
    <row r="25" spans="1:11" ht="15.75">
      <c r="A25" s="24" t="s">
        <v>47</v>
      </c>
      <c r="B25" s="27" t="str">
        <f>Temporär!A25</f>
        <v>Hoffmann Jörg</v>
      </c>
      <c r="C25" s="27" t="str">
        <f>Temporär!B25</f>
        <v>Hachenburg</v>
      </c>
      <c r="D25" s="27">
        <f>Temporär!C25</f>
        <v>33</v>
      </c>
      <c r="E25" s="27">
        <f>Temporär!D25</f>
        <v>36</v>
      </c>
      <c r="F25" s="27">
        <f>Temporär!E25</f>
        <v>27</v>
      </c>
      <c r="G25" s="27">
        <f>Temporär!F25</f>
        <v>24</v>
      </c>
      <c r="H25" s="27">
        <f>Temporär!G25</f>
        <v>120</v>
      </c>
      <c r="I25" s="26">
        <f>(H25/4)</f>
        <v>30</v>
      </c>
      <c r="K25" t="s">
        <v>8</v>
      </c>
    </row>
    <row r="26" spans="1:11" ht="15.75">
      <c r="A26" s="24" t="s">
        <v>48</v>
      </c>
      <c r="B26" s="27" t="str">
        <f>Temporär!A10</f>
        <v>Picolo Daniel</v>
      </c>
      <c r="C26" s="27" t="str">
        <f>Temporär!B10</f>
        <v>Niederz.- Kaste.</v>
      </c>
      <c r="D26" s="27">
        <f>Temporär!C10</f>
        <v>34</v>
      </c>
      <c r="E26" s="27">
        <f>Temporär!D10</f>
        <v>27</v>
      </c>
      <c r="F26" s="27">
        <f>Temporär!E10</f>
        <v>31</v>
      </c>
      <c r="G26" s="27">
        <f>Temporär!F10</f>
        <v>30</v>
      </c>
      <c r="H26" s="27">
        <f>Temporär!G10</f>
        <v>122</v>
      </c>
      <c r="I26" s="26">
        <f>(H26/4)</f>
        <v>30.5</v>
      </c>
      <c r="K26" t="s">
        <v>8</v>
      </c>
    </row>
    <row r="27" spans="1:9" ht="15.75">
      <c r="A27" s="24" t="s">
        <v>49</v>
      </c>
      <c r="B27" s="27" t="str">
        <f>Temporär!A4</f>
        <v>Schierding Ca.</v>
      </c>
      <c r="C27" s="27" t="str">
        <f>Temporär!B4</f>
        <v>Worms</v>
      </c>
      <c r="D27" s="27">
        <f>Temporär!C4</f>
        <v>33</v>
      </c>
      <c r="E27" s="27">
        <f>Temporär!D4</f>
        <v>32</v>
      </c>
      <c r="F27" s="27">
        <f>Temporär!E4</f>
        <v>29</v>
      </c>
      <c r="G27" s="27">
        <f>Temporär!F4</f>
        <v>28</v>
      </c>
      <c r="H27" s="27">
        <f>Temporär!G4</f>
        <v>122</v>
      </c>
      <c r="I27" s="26">
        <f>(H27/4)</f>
        <v>30.5</v>
      </c>
    </row>
    <row r="28" spans="1:9" ht="15.75">
      <c r="A28" s="24" t="s">
        <v>50</v>
      </c>
      <c r="B28" s="27" t="str">
        <f>Temporär!A3</f>
        <v>Schreiber Heike</v>
      </c>
      <c r="C28" s="27" t="str">
        <f>Temporär!B3</f>
        <v>Worms</v>
      </c>
      <c r="D28" s="27">
        <f>Temporär!C3</f>
        <v>33</v>
      </c>
      <c r="E28" s="27">
        <f>Temporär!D3</f>
        <v>32</v>
      </c>
      <c r="F28" s="27">
        <f>Temporär!E3</f>
        <v>28</v>
      </c>
      <c r="G28" s="27">
        <f>Temporär!F3</f>
        <v>30</v>
      </c>
      <c r="H28" s="27">
        <f>Temporär!G3</f>
        <v>123</v>
      </c>
      <c r="I28" s="26">
        <f>(H28/4)</f>
        <v>30.75</v>
      </c>
    </row>
    <row r="29" spans="1:11" ht="15.75">
      <c r="A29" s="24" t="s">
        <v>51</v>
      </c>
      <c r="B29" s="27" t="str">
        <f>Temporär!A54</f>
        <v>Lange Oliver</v>
      </c>
      <c r="C29" s="27" t="str">
        <f>Temporär!B54</f>
        <v>Niederzissen</v>
      </c>
      <c r="D29" s="27">
        <f>Temporär!C54</f>
        <v>28</v>
      </c>
      <c r="E29" s="27">
        <f>Temporär!D54</f>
        <v>30</v>
      </c>
      <c r="F29" s="27">
        <f>Temporär!E54</f>
        <v>33</v>
      </c>
      <c r="G29" s="27">
        <f>Temporär!F54</f>
        <v>34</v>
      </c>
      <c r="H29" s="27">
        <f>Temporär!G54</f>
        <v>125</v>
      </c>
      <c r="I29" s="26">
        <f>(H29/4)</f>
        <v>31.25</v>
      </c>
      <c r="K29" t="s">
        <v>8</v>
      </c>
    </row>
    <row r="30" spans="1:11" ht="15.75">
      <c r="A30" s="24" t="s">
        <v>52</v>
      </c>
      <c r="B30" s="27" t="str">
        <f>Temporär!A14</f>
        <v>Moosmann Ka.</v>
      </c>
      <c r="C30" s="27" t="str">
        <f>Temporär!B14</f>
        <v>Niederz.- Kaste.</v>
      </c>
      <c r="D30" s="27">
        <f>Temporär!C14</f>
        <v>29</v>
      </c>
      <c r="E30" s="27">
        <f>Temporär!D14</f>
        <v>35</v>
      </c>
      <c r="F30" s="27">
        <f>Temporär!E14</f>
        <v>28</v>
      </c>
      <c r="G30" s="27">
        <f>Temporär!F14</f>
        <v>33</v>
      </c>
      <c r="H30" s="27">
        <f>Temporär!G14</f>
        <v>125</v>
      </c>
      <c r="I30" s="26">
        <f>(H30/4)</f>
        <v>31.25</v>
      </c>
      <c r="K30" t="s">
        <v>8</v>
      </c>
    </row>
    <row r="31" spans="1:9" ht="15.75">
      <c r="A31" s="24" t="s">
        <v>53</v>
      </c>
      <c r="B31" s="27" t="str">
        <f>Temporär!A17</f>
        <v>Nikolaus Sandra</v>
      </c>
      <c r="C31" s="27" t="str">
        <f>Temporär!B17</f>
        <v>BGC Rodalben</v>
      </c>
      <c r="D31" s="27">
        <f>Temporär!C17</f>
        <v>35</v>
      </c>
      <c r="E31" s="27">
        <f>Temporär!D17</f>
        <v>27</v>
      </c>
      <c r="F31" s="27">
        <f>Temporär!E17</f>
        <v>43</v>
      </c>
      <c r="G31" s="27">
        <f>Temporär!F17</f>
        <v>24</v>
      </c>
      <c r="H31" s="27">
        <f>Temporär!G17</f>
        <v>129</v>
      </c>
      <c r="I31" s="26">
        <f>(H31/4)</f>
        <v>32.25</v>
      </c>
    </row>
    <row r="32" spans="1:9" ht="15.75">
      <c r="A32" s="24" t="s">
        <v>54</v>
      </c>
      <c r="B32" s="27" t="str">
        <f>Temporär!A11</f>
        <v>Ritzdorf Heike</v>
      </c>
      <c r="C32" s="27" t="str">
        <f>Temporär!B11</f>
        <v>Niederz.- Kaste.</v>
      </c>
      <c r="D32" s="27">
        <f>Temporär!C11</f>
        <v>35</v>
      </c>
      <c r="E32" s="27">
        <f>Temporär!D11</f>
        <v>26</v>
      </c>
      <c r="F32" s="27">
        <f>Temporär!E11</f>
        <v>37</v>
      </c>
      <c r="G32" s="27">
        <f>Temporär!F11</f>
        <v>32</v>
      </c>
      <c r="H32" s="27">
        <f>Temporär!G11</f>
        <v>130</v>
      </c>
      <c r="I32" s="26">
        <f>(H32/4)</f>
        <v>32.5</v>
      </c>
    </row>
    <row r="33" spans="1:9" ht="15.75">
      <c r="A33" s="24" t="s">
        <v>55</v>
      </c>
      <c r="B33" s="27" t="str">
        <f>Temporär!A22</f>
        <v>Rein Christa</v>
      </c>
      <c r="C33" s="27" t="str">
        <f>Temporär!B22</f>
        <v>BGC Rodalben</v>
      </c>
      <c r="D33" s="27">
        <f>Temporär!C22</f>
        <v>31</v>
      </c>
      <c r="E33" s="27">
        <f>Temporär!D22</f>
        <v>36</v>
      </c>
      <c r="F33" s="27">
        <f>Temporär!E22</f>
        <v>29</v>
      </c>
      <c r="G33" s="27">
        <f>Temporär!F22</f>
        <v>35</v>
      </c>
      <c r="H33" s="27">
        <f>Temporär!G22</f>
        <v>131</v>
      </c>
      <c r="I33" s="26">
        <f>(H33/4)</f>
        <v>32.75</v>
      </c>
    </row>
    <row r="34" spans="1:9" ht="15.75">
      <c r="A34" s="24" t="s">
        <v>56</v>
      </c>
      <c r="B34" s="27" t="str">
        <f>Temporär!A26</f>
        <v>Behrendt Erich</v>
      </c>
      <c r="C34" s="27" t="str">
        <f>Temporär!B26</f>
        <v>Hachenburg</v>
      </c>
      <c r="D34" s="27">
        <f>Temporär!C26</f>
        <v>33</v>
      </c>
      <c r="E34" s="27">
        <f>Temporär!D26</f>
        <v>30</v>
      </c>
      <c r="F34" s="27">
        <f>Temporär!E26</f>
        <v>40</v>
      </c>
      <c r="G34" s="27">
        <f>Temporär!F26</f>
        <v>31</v>
      </c>
      <c r="H34" s="27">
        <f>Temporär!G26</f>
        <v>134</v>
      </c>
      <c r="I34" s="26">
        <f>(H34/4)</f>
        <v>33.5</v>
      </c>
    </row>
    <row r="35" spans="1:11" ht="15.75">
      <c r="A35" s="24" t="s">
        <v>57</v>
      </c>
      <c r="B35" s="27" t="str">
        <f>Temporär!A9</f>
        <v>Schmitt H.</v>
      </c>
      <c r="C35" s="27" t="str">
        <f>Temporär!B9</f>
        <v>Niederz.- Kaste.</v>
      </c>
      <c r="D35" s="27">
        <f>Temporär!C9</f>
        <v>39</v>
      </c>
      <c r="E35" s="27">
        <f>Temporär!D9</f>
        <v>36</v>
      </c>
      <c r="F35" s="27">
        <f>Temporär!E9</f>
        <v>34</v>
      </c>
      <c r="G35" s="27">
        <f>Temporär!F9</f>
        <v>26</v>
      </c>
      <c r="H35" s="27">
        <f>Temporär!G9</f>
        <v>135</v>
      </c>
      <c r="I35" s="26">
        <f>(H35/4)</f>
        <v>33.75</v>
      </c>
      <c r="K35" t="s">
        <v>8</v>
      </c>
    </row>
    <row r="36" spans="1:9" ht="15.75">
      <c r="A36" s="23"/>
      <c r="B36" s="23"/>
      <c r="C36" s="23"/>
      <c r="D36" s="23"/>
      <c r="E36" s="23"/>
      <c r="F36" s="23"/>
      <c r="G36" s="23"/>
      <c r="H36" s="23"/>
      <c r="I36" s="23"/>
    </row>
    <row r="37" ht="18">
      <c r="A37" s="28"/>
    </row>
    <row r="38" spans="1:9" ht="15.75">
      <c r="A38" s="24"/>
      <c r="B38" s="27"/>
      <c r="C38" s="27"/>
      <c r="D38" s="27"/>
      <c r="E38" s="27"/>
      <c r="F38" s="27"/>
      <c r="G38" s="27"/>
      <c r="H38" s="27"/>
      <c r="I38" s="26"/>
    </row>
    <row r="39" spans="1:9" ht="15.75">
      <c r="A39" s="24"/>
      <c r="B39" s="27"/>
      <c r="C39" s="27"/>
      <c r="D39" s="27"/>
      <c r="E39" s="27"/>
      <c r="F39" s="27"/>
      <c r="G39" s="27"/>
      <c r="H39" s="27"/>
      <c r="I39" s="26"/>
    </row>
    <row r="40" spans="1:9" ht="15.75">
      <c r="A40" s="24"/>
      <c r="B40" s="27"/>
      <c r="C40" s="27"/>
      <c r="D40" s="27"/>
      <c r="E40" s="27"/>
      <c r="F40" s="27"/>
      <c r="G40" s="27"/>
      <c r="H40" s="27"/>
      <c r="I40" s="26"/>
    </row>
    <row r="41" spans="1:9" ht="15.75">
      <c r="A41" s="24"/>
      <c r="B41" s="27"/>
      <c r="C41" s="27"/>
      <c r="D41" s="27"/>
      <c r="E41" s="27"/>
      <c r="F41" s="27"/>
      <c r="G41" s="27"/>
      <c r="H41" s="27"/>
      <c r="I41" s="26"/>
    </row>
    <row r="42" spans="1:9" ht="15.75">
      <c r="A42" s="24"/>
      <c r="B42" s="27"/>
      <c r="C42" s="27"/>
      <c r="D42" s="27"/>
      <c r="E42" s="27"/>
      <c r="F42" s="27"/>
      <c r="G42" s="27"/>
      <c r="H42" s="27"/>
      <c r="I42" s="26"/>
    </row>
    <row r="43" spans="2:9" ht="15.75">
      <c r="B43" s="27"/>
      <c r="C43" s="27"/>
      <c r="D43" s="27"/>
      <c r="E43" s="27"/>
      <c r="F43" s="27"/>
      <c r="G43" s="27"/>
      <c r="H43" s="27"/>
      <c r="I43" s="26"/>
    </row>
    <row r="44" spans="2:9" ht="15.75">
      <c r="B44" s="27"/>
      <c r="C44" s="27"/>
      <c r="D44" s="27"/>
      <c r="E44" s="27"/>
      <c r="F44" s="27"/>
      <c r="G44" s="27"/>
      <c r="H44" s="27"/>
      <c r="I44" s="26"/>
    </row>
    <row r="45" spans="2:9" ht="15.75">
      <c r="B45" s="27"/>
      <c r="C45" s="27"/>
      <c r="D45" s="27"/>
      <c r="E45" s="27"/>
      <c r="F45" s="27"/>
      <c r="G45" s="27"/>
      <c r="H45" s="27"/>
      <c r="I45" s="26"/>
    </row>
    <row r="46" spans="2:9" ht="15.75">
      <c r="B46" s="27"/>
      <c r="C46" s="27"/>
      <c r="D46" s="27"/>
      <c r="E46" s="27"/>
      <c r="F46" s="27"/>
      <c r="G46" s="27"/>
      <c r="H46" s="27"/>
      <c r="I46" s="26"/>
    </row>
    <row r="47" spans="2:9" ht="15.75">
      <c r="B47" s="27"/>
      <c r="C47" s="27"/>
      <c r="D47" s="27"/>
      <c r="E47" s="27"/>
      <c r="F47" s="27"/>
      <c r="G47" s="27"/>
      <c r="H47" s="27"/>
      <c r="I47" s="26"/>
    </row>
    <row r="48" spans="2:9" ht="15.75">
      <c r="B48" s="27"/>
      <c r="C48" s="27"/>
      <c r="D48" s="27"/>
      <c r="E48" s="27"/>
      <c r="F48" s="27"/>
      <c r="G48" s="27"/>
      <c r="H48" s="27"/>
      <c r="I48" s="26"/>
    </row>
  </sheetData>
  <conditionalFormatting sqref="I3:I48">
    <cfRule type="cellIs" priority="1" dxfId="0" operator="between" stopIfTrue="1">
      <formula>0</formula>
      <formula>24.99</formula>
    </cfRule>
    <cfRule type="cellIs" priority="2" dxfId="1" operator="between" stopIfTrue="1">
      <formula>25</formula>
      <formula>29.99</formula>
    </cfRule>
    <cfRule type="cellIs" priority="3" dxfId="2" operator="between" stopIfTrue="1">
      <formula>30</formula>
      <formula>130</formula>
    </cfRule>
  </conditionalFormatting>
  <printOptions horizontalCentered="1"/>
  <pageMargins left="0.7874015748031497" right="0" top="0.7874015748031497" bottom="0" header="0.3937007874015748" footer="0.3937007874015748"/>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A1:K66"/>
  <sheetViews>
    <sheetView workbookViewId="0" topLeftCell="A1">
      <selection activeCell="C1" sqref="C1"/>
    </sheetView>
  </sheetViews>
  <sheetFormatPr defaultColWidth="11.421875" defaultRowHeight="12.75"/>
  <cols>
    <col min="1" max="1" width="6.140625" style="28" customWidth="1"/>
    <col min="2" max="2" width="33.00390625" style="121" customWidth="1"/>
    <col min="3" max="3" width="31.8515625" style="121" bestFit="1" customWidth="1"/>
    <col min="4" max="4" width="9.00390625" style="121" bestFit="1" customWidth="1"/>
    <col min="5" max="5" width="7.28125" style="121" bestFit="1" customWidth="1"/>
    <col min="6" max="6" width="6.00390625" style="121" bestFit="1" customWidth="1"/>
    <col min="7" max="7" width="8.00390625" style="121" bestFit="1" customWidth="1"/>
    <col min="8" max="8" width="6.57421875" style="121" bestFit="1" customWidth="1"/>
    <col min="9" max="9" width="9.8515625" style="121" bestFit="1" customWidth="1"/>
    <col min="10" max="10" width="7.28125" style="28" bestFit="1" customWidth="1"/>
    <col min="11" max="11" width="8.8515625" style="28" bestFit="1" customWidth="1"/>
    <col min="12" max="12" width="22.8515625" style="28" customWidth="1"/>
    <col min="13" max="13" width="24.28125" style="28" customWidth="1"/>
    <col min="14" max="17" width="9.7109375" style="28" customWidth="1"/>
    <col min="18" max="18" width="9.28125" style="28" customWidth="1"/>
    <col min="19" max="16384" width="11.421875" style="28" customWidth="1"/>
  </cols>
  <sheetData>
    <row r="1" spans="1:11" ht="24.75" customHeight="1">
      <c r="A1" s="28" t="s">
        <v>85</v>
      </c>
      <c r="B1" s="28"/>
      <c r="C1" s="28"/>
      <c r="J1" s="121"/>
      <c r="K1" s="121"/>
    </row>
    <row r="2" spans="1:11" ht="18">
      <c r="A2" s="122" t="s">
        <v>1</v>
      </c>
      <c r="B2" s="122" t="s">
        <v>20</v>
      </c>
      <c r="C2" s="122" t="s">
        <v>21</v>
      </c>
      <c r="D2" s="122" t="s">
        <v>100</v>
      </c>
      <c r="E2" s="122" t="s">
        <v>95</v>
      </c>
      <c r="F2" s="122" t="s">
        <v>96</v>
      </c>
      <c r="G2" s="122" t="s">
        <v>97</v>
      </c>
      <c r="H2" s="122" t="s">
        <v>98</v>
      </c>
      <c r="I2" s="122" t="s">
        <v>99</v>
      </c>
      <c r="J2" s="122" t="s">
        <v>13</v>
      </c>
      <c r="K2" s="122" t="s">
        <v>26</v>
      </c>
    </row>
    <row r="3" spans="1:11" ht="18">
      <c r="A3" s="48" t="s">
        <v>27</v>
      </c>
      <c r="B3" s="123" t="s">
        <v>120</v>
      </c>
      <c r="C3" s="123" t="s">
        <v>74</v>
      </c>
      <c r="D3" s="48">
        <v>108</v>
      </c>
      <c r="E3" s="48">
        <v>123</v>
      </c>
      <c r="F3" s="48">
        <v>120</v>
      </c>
      <c r="G3" s="48">
        <v>143</v>
      </c>
      <c r="H3" s="121">
        <v>110</v>
      </c>
      <c r="I3" s="48">
        <v>102</v>
      </c>
      <c r="J3" s="48">
        <f aca="true" t="shared" si="0" ref="J3:J43">SUM(D3:I3)</f>
        <v>706</v>
      </c>
      <c r="K3" s="124">
        <f>J3/24</f>
        <v>29.416666666666668</v>
      </c>
    </row>
    <row r="4" spans="1:11" ht="18">
      <c r="A4" s="48" t="s">
        <v>28</v>
      </c>
      <c r="B4" s="123" t="s">
        <v>148</v>
      </c>
      <c r="C4" s="28" t="s">
        <v>147</v>
      </c>
      <c r="D4" s="121">
        <v>109</v>
      </c>
      <c r="E4" s="121">
        <v>131</v>
      </c>
      <c r="F4" s="121">
        <v>125</v>
      </c>
      <c r="G4" s="48">
        <v>161</v>
      </c>
      <c r="H4" s="48">
        <v>96</v>
      </c>
      <c r="I4" s="48">
        <v>100</v>
      </c>
      <c r="J4" s="48">
        <f t="shared" si="0"/>
        <v>722</v>
      </c>
      <c r="K4" s="124">
        <f aca="true" t="shared" si="1" ref="K4:K25">J4/24</f>
        <v>30.083333333333332</v>
      </c>
    </row>
    <row r="5" spans="1:11" ht="18">
      <c r="A5" s="48" t="s">
        <v>29</v>
      </c>
      <c r="B5" s="123" t="s">
        <v>88</v>
      </c>
      <c r="C5" s="123" t="s">
        <v>74</v>
      </c>
      <c r="D5" s="121">
        <v>104</v>
      </c>
      <c r="E5" s="48">
        <v>135</v>
      </c>
      <c r="F5" s="48">
        <v>115</v>
      </c>
      <c r="G5" s="48">
        <v>142</v>
      </c>
      <c r="H5" s="48">
        <v>122</v>
      </c>
      <c r="I5" s="48">
        <v>109</v>
      </c>
      <c r="J5" s="48">
        <f t="shared" si="0"/>
        <v>727</v>
      </c>
      <c r="K5" s="124">
        <f t="shared" si="1"/>
        <v>30.291666666666668</v>
      </c>
    </row>
    <row r="6" spans="1:11" ht="18">
      <c r="A6" s="48" t="s">
        <v>30</v>
      </c>
      <c r="B6" s="28" t="s">
        <v>118</v>
      </c>
      <c r="C6" s="28" t="s">
        <v>74</v>
      </c>
      <c r="D6" s="48">
        <v>114</v>
      </c>
      <c r="E6" s="48">
        <v>133</v>
      </c>
      <c r="F6" s="48">
        <v>131</v>
      </c>
      <c r="G6" s="48">
        <v>151</v>
      </c>
      <c r="H6" s="48">
        <v>105</v>
      </c>
      <c r="I6" s="48">
        <v>99</v>
      </c>
      <c r="J6" s="48">
        <f t="shared" si="0"/>
        <v>733</v>
      </c>
      <c r="K6" s="124">
        <f t="shared" si="1"/>
        <v>30.541666666666668</v>
      </c>
    </row>
    <row r="7" spans="1:11" ht="18">
      <c r="A7" s="48" t="s">
        <v>31</v>
      </c>
      <c r="B7" s="123" t="s">
        <v>87</v>
      </c>
      <c r="C7" s="123" t="s">
        <v>74</v>
      </c>
      <c r="D7" s="121">
        <v>120</v>
      </c>
      <c r="E7" s="48">
        <v>138</v>
      </c>
      <c r="F7" s="48">
        <v>114</v>
      </c>
      <c r="G7" s="48">
        <v>142</v>
      </c>
      <c r="H7" s="48">
        <v>113</v>
      </c>
      <c r="I7" s="48">
        <v>113</v>
      </c>
      <c r="J7" s="48">
        <f t="shared" si="0"/>
        <v>740</v>
      </c>
      <c r="K7" s="124">
        <f t="shared" si="1"/>
        <v>30.833333333333332</v>
      </c>
    </row>
    <row r="8" spans="1:11" ht="18">
      <c r="A8" s="48" t="s">
        <v>32</v>
      </c>
      <c r="B8" s="123" t="s">
        <v>134</v>
      </c>
      <c r="C8" s="28" t="s">
        <v>129</v>
      </c>
      <c r="D8" s="48">
        <v>109</v>
      </c>
      <c r="E8" s="48">
        <v>132</v>
      </c>
      <c r="F8" s="48">
        <v>128</v>
      </c>
      <c r="G8" s="48">
        <v>155</v>
      </c>
      <c r="H8" s="48">
        <v>108</v>
      </c>
      <c r="I8" s="48">
        <v>110</v>
      </c>
      <c r="J8" s="48">
        <f t="shared" si="0"/>
        <v>742</v>
      </c>
      <c r="K8" s="124">
        <f t="shared" si="1"/>
        <v>30.916666666666668</v>
      </c>
    </row>
    <row r="9" spans="1:11" ht="18">
      <c r="A9" s="48" t="s">
        <v>33</v>
      </c>
      <c r="B9" s="123" t="s">
        <v>135</v>
      </c>
      <c r="C9" s="28" t="s">
        <v>129</v>
      </c>
      <c r="D9" s="48">
        <v>111</v>
      </c>
      <c r="E9" s="48">
        <v>147</v>
      </c>
      <c r="F9" s="48">
        <v>127</v>
      </c>
      <c r="G9" s="48">
        <v>157</v>
      </c>
      <c r="H9" s="48">
        <v>99</v>
      </c>
      <c r="I9" s="48">
        <v>101</v>
      </c>
      <c r="J9" s="48">
        <f t="shared" si="0"/>
        <v>742</v>
      </c>
      <c r="K9" s="124">
        <f t="shared" si="1"/>
        <v>30.916666666666668</v>
      </c>
    </row>
    <row r="10" spans="1:11" ht="18">
      <c r="A10" s="48" t="s">
        <v>34</v>
      </c>
      <c r="B10" s="28" t="s">
        <v>105</v>
      </c>
      <c r="C10" s="28" t="s">
        <v>103</v>
      </c>
      <c r="D10" s="48">
        <v>101</v>
      </c>
      <c r="E10" s="48">
        <v>131</v>
      </c>
      <c r="F10" s="48">
        <v>146</v>
      </c>
      <c r="G10" s="48">
        <v>158</v>
      </c>
      <c r="H10" s="48">
        <v>100</v>
      </c>
      <c r="I10" s="48">
        <v>109</v>
      </c>
      <c r="J10" s="48">
        <f t="shared" si="0"/>
        <v>745</v>
      </c>
      <c r="K10" s="124">
        <f t="shared" si="1"/>
        <v>31.041666666666668</v>
      </c>
    </row>
    <row r="11" spans="1:11" ht="18">
      <c r="A11" s="48" t="s">
        <v>35</v>
      </c>
      <c r="B11" s="28" t="s">
        <v>128</v>
      </c>
      <c r="C11" s="28" t="s">
        <v>123</v>
      </c>
      <c r="D11" s="121">
        <v>115</v>
      </c>
      <c r="E11" s="121">
        <v>154</v>
      </c>
      <c r="F11" s="121">
        <v>134</v>
      </c>
      <c r="G11" s="121">
        <v>145</v>
      </c>
      <c r="H11" s="121">
        <v>107</v>
      </c>
      <c r="I11" s="48">
        <v>94</v>
      </c>
      <c r="J11" s="48">
        <f t="shared" si="0"/>
        <v>749</v>
      </c>
      <c r="K11" s="124">
        <f t="shared" si="1"/>
        <v>31.208333333333332</v>
      </c>
    </row>
    <row r="12" spans="1:11" ht="18">
      <c r="A12" s="48" t="s">
        <v>36</v>
      </c>
      <c r="B12" s="123" t="s">
        <v>89</v>
      </c>
      <c r="C12" s="123" t="s">
        <v>74</v>
      </c>
      <c r="D12" s="48">
        <v>109</v>
      </c>
      <c r="E12" s="48">
        <v>150</v>
      </c>
      <c r="F12" s="48">
        <v>128</v>
      </c>
      <c r="G12" s="48">
        <v>149</v>
      </c>
      <c r="H12" s="48">
        <v>119</v>
      </c>
      <c r="I12" s="48">
        <v>108</v>
      </c>
      <c r="J12" s="48">
        <f t="shared" si="0"/>
        <v>763</v>
      </c>
      <c r="K12" s="124">
        <f t="shared" si="1"/>
        <v>31.791666666666668</v>
      </c>
    </row>
    <row r="13" spans="1:11" ht="18">
      <c r="A13" s="48" t="s">
        <v>37</v>
      </c>
      <c r="B13" s="28" t="s">
        <v>91</v>
      </c>
      <c r="C13" s="28" t="s">
        <v>74</v>
      </c>
      <c r="D13" s="121">
        <v>113</v>
      </c>
      <c r="E13" s="48">
        <v>151</v>
      </c>
      <c r="F13" s="48">
        <v>125</v>
      </c>
      <c r="G13" s="48">
        <v>155</v>
      </c>
      <c r="H13" s="48">
        <v>117</v>
      </c>
      <c r="I13" s="48">
        <v>113</v>
      </c>
      <c r="J13" s="48">
        <f t="shared" si="0"/>
        <v>774</v>
      </c>
      <c r="K13" s="124">
        <f t="shared" si="1"/>
        <v>32.25</v>
      </c>
    </row>
    <row r="14" spans="1:11" ht="18">
      <c r="A14" s="48" t="s">
        <v>38</v>
      </c>
      <c r="B14" s="123" t="s">
        <v>116</v>
      </c>
      <c r="C14" s="123" t="s">
        <v>110</v>
      </c>
      <c r="D14" s="48">
        <v>116</v>
      </c>
      <c r="E14" s="48">
        <v>146</v>
      </c>
      <c r="F14" s="48">
        <v>140</v>
      </c>
      <c r="G14" s="48">
        <v>163</v>
      </c>
      <c r="H14" s="48">
        <v>108</v>
      </c>
      <c r="I14" s="48">
        <v>110</v>
      </c>
      <c r="J14" s="48">
        <f t="shared" si="0"/>
        <v>783</v>
      </c>
      <c r="K14" s="124">
        <f t="shared" si="1"/>
        <v>32.625</v>
      </c>
    </row>
    <row r="15" spans="1:11" ht="18">
      <c r="A15" s="48" t="s">
        <v>39</v>
      </c>
      <c r="B15" s="123" t="s">
        <v>117</v>
      </c>
      <c r="C15" s="123" t="s">
        <v>110</v>
      </c>
      <c r="D15" s="48">
        <v>114</v>
      </c>
      <c r="E15" s="48">
        <v>149</v>
      </c>
      <c r="F15" s="48">
        <v>134</v>
      </c>
      <c r="G15" s="48">
        <v>162</v>
      </c>
      <c r="H15" s="48">
        <v>105</v>
      </c>
      <c r="I15" s="48">
        <v>120</v>
      </c>
      <c r="J15" s="48">
        <f t="shared" si="0"/>
        <v>784</v>
      </c>
      <c r="K15" s="124">
        <f t="shared" si="1"/>
        <v>32.666666666666664</v>
      </c>
    </row>
    <row r="16" spans="1:11" ht="18">
      <c r="A16" s="48" t="s">
        <v>40</v>
      </c>
      <c r="B16" s="123" t="s">
        <v>104</v>
      </c>
      <c r="C16" s="28" t="s">
        <v>103</v>
      </c>
      <c r="D16" s="48">
        <v>104</v>
      </c>
      <c r="E16" s="48">
        <v>162</v>
      </c>
      <c r="F16" s="48">
        <v>138</v>
      </c>
      <c r="G16" s="48">
        <v>165</v>
      </c>
      <c r="H16" s="48">
        <v>111</v>
      </c>
      <c r="I16" s="48">
        <v>112</v>
      </c>
      <c r="J16" s="48">
        <f t="shared" si="0"/>
        <v>792</v>
      </c>
      <c r="K16" s="124">
        <f t="shared" si="1"/>
        <v>33</v>
      </c>
    </row>
    <row r="17" spans="1:11" ht="18">
      <c r="A17" s="48" t="s">
        <v>41</v>
      </c>
      <c r="B17" s="123" t="s">
        <v>149</v>
      </c>
      <c r="C17" s="28" t="s">
        <v>147</v>
      </c>
      <c r="D17" s="48">
        <v>109</v>
      </c>
      <c r="E17" s="121">
        <v>144</v>
      </c>
      <c r="F17" s="48">
        <v>139</v>
      </c>
      <c r="G17" s="48">
        <v>148</v>
      </c>
      <c r="H17" s="48">
        <v>123</v>
      </c>
      <c r="I17" s="48">
        <v>135</v>
      </c>
      <c r="J17" s="48">
        <f t="shared" si="0"/>
        <v>798</v>
      </c>
      <c r="K17" s="124">
        <f t="shared" si="1"/>
        <v>33.25</v>
      </c>
    </row>
    <row r="18" spans="1:11" ht="18">
      <c r="A18" s="48" t="s">
        <v>42</v>
      </c>
      <c r="B18" s="28" t="s">
        <v>127</v>
      </c>
      <c r="C18" s="28" t="s">
        <v>123</v>
      </c>
      <c r="D18" s="121">
        <v>128</v>
      </c>
      <c r="E18" s="121">
        <v>152</v>
      </c>
      <c r="F18" s="121">
        <v>141</v>
      </c>
      <c r="G18" s="121">
        <v>156</v>
      </c>
      <c r="H18" s="121">
        <v>115</v>
      </c>
      <c r="I18" s="48">
        <v>113</v>
      </c>
      <c r="J18" s="48">
        <f t="shared" si="0"/>
        <v>805</v>
      </c>
      <c r="K18" s="124">
        <f t="shared" si="1"/>
        <v>33.541666666666664</v>
      </c>
    </row>
    <row r="19" spans="1:11" ht="18">
      <c r="A19" s="48" t="s">
        <v>43</v>
      </c>
      <c r="B19" s="123" t="s">
        <v>111</v>
      </c>
      <c r="C19" s="123" t="s">
        <v>110</v>
      </c>
      <c r="D19" s="48">
        <v>114</v>
      </c>
      <c r="E19" s="48">
        <v>168</v>
      </c>
      <c r="F19" s="48">
        <v>130</v>
      </c>
      <c r="G19" s="48">
        <v>174</v>
      </c>
      <c r="H19" s="48">
        <v>117</v>
      </c>
      <c r="I19" s="48">
        <v>119</v>
      </c>
      <c r="J19" s="48">
        <f t="shared" si="0"/>
        <v>822</v>
      </c>
      <c r="K19" s="124">
        <f t="shared" si="1"/>
        <v>34.25</v>
      </c>
    </row>
    <row r="20" spans="1:11" ht="18">
      <c r="A20" s="48" t="s">
        <v>44</v>
      </c>
      <c r="B20" s="123" t="s">
        <v>115</v>
      </c>
      <c r="C20" s="123" t="s">
        <v>110</v>
      </c>
      <c r="D20" s="48">
        <v>118</v>
      </c>
      <c r="E20" s="48">
        <v>164</v>
      </c>
      <c r="F20" s="48">
        <v>138</v>
      </c>
      <c r="G20" s="48">
        <v>173</v>
      </c>
      <c r="H20" s="48">
        <v>104</v>
      </c>
      <c r="I20" s="48">
        <v>129</v>
      </c>
      <c r="J20" s="48">
        <f t="shared" si="0"/>
        <v>826</v>
      </c>
      <c r="K20" s="124">
        <f t="shared" si="1"/>
        <v>34.416666666666664</v>
      </c>
    </row>
    <row r="21" spans="1:11" ht="18">
      <c r="A21" s="48" t="s">
        <v>45</v>
      </c>
      <c r="B21" s="28" t="s">
        <v>106</v>
      </c>
      <c r="C21" s="28" t="s">
        <v>103</v>
      </c>
      <c r="D21" s="48">
        <v>136</v>
      </c>
      <c r="E21" s="48">
        <v>165</v>
      </c>
      <c r="F21" s="48">
        <v>158</v>
      </c>
      <c r="G21" s="48">
        <v>160</v>
      </c>
      <c r="H21" s="48">
        <v>112</v>
      </c>
      <c r="I21" s="48">
        <v>122</v>
      </c>
      <c r="J21" s="48">
        <f t="shared" si="0"/>
        <v>853</v>
      </c>
      <c r="K21" s="124">
        <f t="shared" si="1"/>
        <v>35.541666666666664</v>
      </c>
    </row>
    <row r="22" spans="1:11" ht="18">
      <c r="A22" s="48" t="s">
        <v>46</v>
      </c>
      <c r="B22" s="123" t="s">
        <v>126</v>
      </c>
      <c r="C22" s="28" t="s">
        <v>123</v>
      </c>
      <c r="D22" s="48">
        <v>131</v>
      </c>
      <c r="E22" s="48">
        <v>150</v>
      </c>
      <c r="F22" s="48">
        <v>143</v>
      </c>
      <c r="G22" s="48">
        <v>152</v>
      </c>
      <c r="H22" s="48">
        <v>156</v>
      </c>
      <c r="I22" s="48">
        <v>134</v>
      </c>
      <c r="J22" s="48">
        <f t="shared" si="0"/>
        <v>866</v>
      </c>
      <c r="K22" s="124">
        <f t="shared" si="1"/>
        <v>36.083333333333336</v>
      </c>
    </row>
    <row r="23" spans="1:11" ht="18">
      <c r="A23" s="48" t="s">
        <v>47</v>
      </c>
      <c r="B23" s="123" t="s">
        <v>113</v>
      </c>
      <c r="C23" s="123" t="s">
        <v>110</v>
      </c>
      <c r="D23" s="48">
        <v>110</v>
      </c>
      <c r="E23" s="48">
        <v>174</v>
      </c>
      <c r="F23" s="48">
        <v>152</v>
      </c>
      <c r="G23" s="48">
        <v>211</v>
      </c>
      <c r="H23" s="48">
        <v>118</v>
      </c>
      <c r="I23" s="48">
        <v>131</v>
      </c>
      <c r="J23" s="48">
        <f t="shared" si="0"/>
        <v>896</v>
      </c>
      <c r="K23" s="124">
        <f t="shared" si="1"/>
        <v>37.333333333333336</v>
      </c>
    </row>
    <row r="24" spans="1:11" ht="18">
      <c r="A24" s="48" t="s">
        <v>48</v>
      </c>
      <c r="B24" s="123" t="s">
        <v>145</v>
      </c>
      <c r="C24" s="28" t="s">
        <v>129</v>
      </c>
      <c r="D24" s="48">
        <v>128</v>
      </c>
      <c r="E24" s="48">
        <v>184</v>
      </c>
      <c r="F24" s="48">
        <v>177</v>
      </c>
      <c r="G24" s="48">
        <v>189</v>
      </c>
      <c r="H24" s="48">
        <v>129</v>
      </c>
      <c r="I24" s="48">
        <v>125</v>
      </c>
      <c r="J24" s="48">
        <f t="shared" si="0"/>
        <v>932</v>
      </c>
      <c r="K24" s="124">
        <f t="shared" si="1"/>
        <v>38.833333333333336</v>
      </c>
    </row>
    <row r="25" spans="1:11" ht="18">
      <c r="A25" s="48" t="s">
        <v>49</v>
      </c>
      <c r="B25" s="123" t="s">
        <v>144</v>
      </c>
      <c r="C25" s="28" t="s">
        <v>129</v>
      </c>
      <c r="D25" s="48">
        <v>164</v>
      </c>
      <c r="E25" s="48">
        <v>188</v>
      </c>
      <c r="F25" s="48">
        <v>173</v>
      </c>
      <c r="G25" s="48">
        <v>197</v>
      </c>
      <c r="H25" s="48">
        <v>146</v>
      </c>
      <c r="I25" s="48">
        <v>155</v>
      </c>
      <c r="J25" s="48">
        <f t="shared" si="0"/>
        <v>1023</v>
      </c>
      <c r="K25" s="124">
        <f t="shared" si="1"/>
        <v>42.625</v>
      </c>
    </row>
    <row r="26" spans="1:11" ht="18">
      <c r="A26" s="48" t="s">
        <v>50</v>
      </c>
      <c r="B26" s="123" t="s">
        <v>132</v>
      </c>
      <c r="C26" s="28" t="s">
        <v>129</v>
      </c>
      <c r="D26" s="48">
        <v>100</v>
      </c>
      <c r="E26" s="48">
        <v>134</v>
      </c>
      <c r="F26" s="48">
        <v>126</v>
      </c>
      <c r="G26" s="48"/>
      <c r="H26" s="48">
        <v>102</v>
      </c>
      <c r="I26" s="48">
        <v>106</v>
      </c>
      <c r="J26" s="48">
        <f>SUM(D26:I26)</f>
        <v>568</v>
      </c>
      <c r="K26" s="124">
        <f aca="true" t="shared" si="2" ref="K26:K31">J26/20</f>
        <v>28.4</v>
      </c>
    </row>
    <row r="27" spans="1:11" ht="18">
      <c r="A27" s="48" t="s">
        <v>51</v>
      </c>
      <c r="B27" s="123" t="s">
        <v>86</v>
      </c>
      <c r="C27" s="123" t="s">
        <v>74</v>
      </c>
      <c r="D27" s="48">
        <v>103</v>
      </c>
      <c r="E27" s="48">
        <v>126</v>
      </c>
      <c r="F27" s="48">
        <v>122</v>
      </c>
      <c r="G27" s="48">
        <v>135</v>
      </c>
      <c r="H27" s="48">
        <v>97</v>
      </c>
      <c r="I27" s="48"/>
      <c r="J27" s="48">
        <f t="shared" si="0"/>
        <v>583</v>
      </c>
      <c r="K27" s="124">
        <f t="shared" si="2"/>
        <v>29.15</v>
      </c>
    </row>
    <row r="28" spans="1:11" ht="18">
      <c r="A28" s="48" t="s">
        <v>52</v>
      </c>
      <c r="B28" s="28" t="s">
        <v>125</v>
      </c>
      <c r="C28" s="28" t="s">
        <v>123</v>
      </c>
      <c r="D28" s="48">
        <v>125</v>
      </c>
      <c r="E28" s="48"/>
      <c r="F28" s="48">
        <v>140</v>
      </c>
      <c r="G28" s="48">
        <v>150</v>
      </c>
      <c r="H28" s="48">
        <v>141</v>
      </c>
      <c r="I28" s="48">
        <v>120</v>
      </c>
      <c r="J28" s="48">
        <f>SUM(D28:I28)</f>
        <v>676</v>
      </c>
      <c r="K28" s="124">
        <f t="shared" si="2"/>
        <v>33.8</v>
      </c>
    </row>
    <row r="29" spans="1:11" ht="18">
      <c r="A29" s="48" t="s">
        <v>53</v>
      </c>
      <c r="B29" s="123" t="s">
        <v>108</v>
      </c>
      <c r="C29" s="28" t="s">
        <v>103</v>
      </c>
      <c r="D29" s="48">
        <v>106</v>
      </c>
      <c r="E29" s="48">
        <v>148</v>
      </c>
      <c r="F29" s="48">
        <v>148</v>
      </c>
      <c r="G29" s="48">
        <v>171</v>
      </c>
      <c r="H29" s="48">
        <v>120</v>
      </c>
      <c r="I29" s="48"/>
      <c r="J29" s="48">
        <f t="shared" si="0"/>
        <v>693</v>
      </c>
      <c r="K29" s="124">
        <f t="shared" si="2"/>
        <v>34.65</v>
      </c>
    </row>
    <row r="30" spans="1:11" ht="18">
      <c r="A30" s="48" t="s">
        <v>54</v>
      </c>
      <c r="B30" s="123" t="s">
        <v>163</v>
      </c>
      <c r="C30" s="28" t="s">
        <v>129</v>
      </c>
      <c r="D30" s="48"/>
      <c r="E30" s="48">
        <v>162</v>
      </c>
      <c r="F30" s="48">
        <v>135</v>
      </c>
      <c r="G30" s="48">
        <v>186</v>
      </c>
      <c r="H30" s="48">
        <v>121</v>
      </c>
      <c r="I30" s="48">
        <v>105</v>
      </c>
      <c r="J30" s="48">
        <f>SUM(D30:I30)</f>
        <v>709</v>
      </c>
      <c r="K30" s="124">
        <f t="shared" si="2"/>
        <v>35.45</v>
      </c>
    </row>
    <row r="31" spans="1:11" ht="18">
      <c r="A31" s="48" t="s">
        <v>55</v>
      </c>
      <c r="B31" s="28" t="s">
        <v>131</v>
      </c>
      <c r="C31" s="28" t="s">
        <v>129</v>
      </c>
      <c r="D31" s="48">
        <v>156</v>
      </c>
      <c r="E31" s="48">
        <v>160</v>
      </c>
      <c r="F31" s="48"/>
      <c r="G31" s="48">
        <v>179</v>
      </c>
      <c r="H31" s="48">
        <v>138</v>
      </c>
      <c r="I31" s="48">
        <v>125</v>
      </c>
      <c r="J31" s="48">
        <f>SUM(D31:I31)</f>
        <v>758</v>
      </c>
      <c r="K31" s="124">
        <f t="shared" si="2"/>
        <v>37.9</v>
      </c>
    </row>
    <row r="32" spans="1:11" ht="18">
      <c r="A32" s="48" t="s">
        <v>56</v>
      </c>
      <c r="B32" s="123" t="s">
        <v>107</v>
      </c>
      <c r="C32" s="28" t="s">
        <v>103</v>
      </c>
      <c r="D32" s="48">
        <v>97</v>
      </c>
      <c r="E32" s="48">
        <v>121</v>
      </c>
      <c r="F32" s="48"/>
      <c r="G32" s="48">
        <v>147</v>
      </c>
      <c r="H32" s="48">
        <v>101</v>
      </c>
      <c r="I32" s="48"/>
      <c r="J32" s="48">
        <f>SUM(D32:I32)</f>
        <v>466</v>
      </c>
      <c r="K32" s="124">
        <f>J32/16</f>
        <v>29.125</v>
      </c>
    </row>
    <row r="33" spans="1:11" ht="18">
      <c r="A33" s="48" t="s">
        <v>57</v>
      </c>
      <c r="B33" s="28" t="s">
        <v>102</v>
      </c>
      <c r="C33" s="28" t="s">
        <v>103</v>
      </c>
      <c r="D33" s="48">
        <v>107</v>
      </c>
      <c r="E33" s="48"/>
      <c r="F33" s="48">
        <v>148</v>
      </c>
      <c r="G33" s="48"/>
      <c r="H33" s="48">
        <v>119</v>
      </c>
      <c r="I33" s="48">
        <v>123</v>
      </c>
      <c r="J33" s="48">
        <f t="shared" si="0"/>
        <v>497</v>
      </c>
      <c r="K33" s="124">
        <f>J33/16</f>
        <v>31.0625</v>
      </c>
    </row>
    <row r="34" spans="1:11" ht="18">
      <c r="A34" s="48" t="s">
        <v>58</v>
      </c>
      <c r="B34" s="123" t="s">
        <v>167</v>
      </c>
      <c r="C34" s="28" t="s">
        <v>74</v>
      </c>
      <c r="F34" s="121">
        <v>122</v>
      </c>
      <c r="G34" s="48">
        <v>154</v>
      </c>
      <c r="H34" s="48">
        <v>125</v>
      </c>
      <c r="I34" s="48">
        <v>103</v>
      </c>
      <c r="J34" s="48">
        <f t="shared" si="0"/>
        <v>504</v>
      </c>
      <c r="K34" s="124">
        <f>J34/16</f>
        <v>31.5</v>
      </c>
    </row>
    <row r="35" spans="1:11" ht="18">
      <c r="A35" s="48" t="s">
        <v>59</v>
      </c>
      <c r="B35" s="123" t="s">
        <v>146</v>
      </c>
      <c r="C35" s="28" t="s">
        <v>147</v>
      </c>
      <c r="D35" s="121">
        <v>124</v>
      </c>
      <c r="E35" s="121">
        <v>150</v>
      </c>
      <c r="F35" s="121">
        <v>143</v>
      </c>
      <c r="I35" s="48">
        <v>122</v>
      </c>
      <c r="J35" s="48">
        <f t="shared" si="0"/>
        <v>539</v>
      </c>
      <c r="K35" s="124">
        <f>J35/16</f>
        <v>33.6875</v>
      </c>
    </row>
    <row r="36" spans="1:11" ht="18">
      <c r="A36" s="48" t="s">
        <v>60</v>
      </c>
      <c r="B36" s="123" t="s">
        <v>133</v>
      </c>
      <c r="C36" s="28" t="s">
        <v>129</v>
      </c>
      <c r="D36" s="48">
        <v>145</v>
      </c>
      <c r="E36" s="48"/>
      <c r="F36" s="48"/>
      <c r="G36" s="48">
        <v>189</v>
      </c>
      <c r="H36" s="48">
        <v>136</v>
      </c>
      <c r="I36" s="48">
        <v>130</v>
      </c>
      <c r="J36" s="48">
        <f>SUM(D36:I36)</f>
        <v>600</v>
      </c>
      <c r="K36" s="124">
        <f>J36/16</f>
        <v>37.5</v>
      </c>
    </row>
    <row r="37" spans="1:11" ht="18">
      <c r="A37" s="48" t="s">
        <v>61</v>
      </c>
      <c r="B37" s="123" t="s">
        <v>90</v>
      </c>
      <c r="C37" s="123" t="s">
        <v>74</v>
      </c>
      <c r="D37" s="121">
        <v>114</v>
      </c>
      <c r="E37" s="48">
        <v>136</v>
      </c>
      <c r="F37" s="48"/>
      <c r="G37" s="48"/>
      <c r="H37" s="48">
        <v>116</v>
      </c>
      <c r="I37" s="48"/>
      <c r="J37" s="48">
        <f t="shared" si="0"/>
        <v>366</v>
      </c>
      <c r="K37" s="124">
        <f>J37/12</f>
        <v>30.5</v>
      </c>
    </row>
    <row r="38" spans="1:11" ht="18">
      <c r="A38" s="48" t="s">
        <v>62</v>
      </c>
      <c r="B38" s="123" t="s">
        <v>170</v>
      </c>
      <c r="C38" s="123" t="s">
        <v>129</v>
      </c>
      <c r="D38" s="48"/>
      <c r="E38" s="48"/>
      <c r="F38" s="48"/>
      <c r="G38" s="48">
        <v>245</v>
      </c>
      <c r="H38" s="48">
        <v>152</v>
      </c>
      <c r="I38" s="48">
        <v>144</v>
      </c>
      <c r="J38" s="48">
        <f>SUM(D38:I38)</f>
        <v>541</v>
      </c>
      <c r="K38" s="124">
        <f>J38/12</f>
        <v>45.083333333333336</v>
      </c>
    </row>
    <row r="39" spans="1:11" ht="18">
      <c r="A39" s="48" t="s">
        <v>63</v>
      </c>
      <c r="B39" s="28" t="s">
        <v>162</v>
      </c>
      <c r="C39" s="28" t="s">
        <v>74</v>
      </c>
      <c r="D39" s="48"/>
      <c r="E39" s="48"/>
      <c r="F39" s="48">
        <v>122</v>
      </c>
      <c r="G39" s="48">
        <v>138</v>
      </c>
      <c r="H39" s="48"/>
      <c r="I39" s="48"/>
      <c r="J39" s="48">
        <f t="shared" si="0"/>
        <v>260</v>
      </c>
      <c r="K39" s="124">
        <f>J39/8</f>
        <v>32.5</v>
      </c>
    </row>
    <row r="40" spans="1:11" ht="18">
      <c r="A40" s="48" t="s">
        <v>64</v>
      </c>
      <c r="B40" s="123" t="s">
        <v>109</v>
      </c>
      <c r="C40" s="28" t="s">
        <v>103</v>
      </c>
      <c r="D40" s="48">
        <v>131</v>
      </c>
      <c r="E40" s="48"/>
      <c r="F40" s="48">
        <v>152</v>
      </c>
      <c r="G40" s="48"/>
      <c r="H40" s="48"/>
      <c r="I40" s="48"/>
      <c r="J40" s="48">
        <f t="shared" si="0"/>
        <v>283</v>
      </c>
      <c r="K40" s="124">
        <f>J40/8</f>
        <v>35.375</v>
      </c>
    </row>
    <row r="41" spans="1:11" ht="18">
      <c r="A41" s="48" t="s">
        <v>65</v>
      </c>
      <c r="B41" s="222" t="s">
        <v>206</v>
      </c>
      <c r="C41" s="123" t="s">
        <v>74</v>
      </c>
      <c r="G41" s="48"/>
      <c r="H41" s="48"/>
      <c r="I41" s="48">
        <v>113</v>
      </c>
      <c r="J41" s="48">
        <f>SUM(D41:I41)</f>
        <v>113</v>
      </c>
      <c r="K41" s="124">
        <f aca="true" t="shared" si="3" ref="K41:K47">J41/4</f>
        <v>28.25</v>
      </c>
    </row>
    <row r="42" spans="1:11" ht="18">
      <c r="A42" s="48" t="s">
        <v>66</v>
      </c>
      <c r="B42" s="223" t="s">
        <v>207</v>
      </c>
      <c r="C42" s="123" t="s">
        <v>74</v>
      </c>
      <c r="G42" s="48"/>
      <c r="H42" s="48"/>
      <c r="I42" s="224">
        <v>116</v>
      </c>
      <c r="J42" s="48">
        <f>SUM(D42:I42)</f>
        <v>116</v>
      </c>
      <c r="K42" s="124">
        <f t="shared" si="3"/>
        <v>29</v>
      </c>
    </row>
    <row r="43" spans="1:11" ht="18">
      <c r="A43" s="48" t="s">
        <v>174</v>
      </c>
      <c r="B43" s="28" t="s">
        <v>119</v>
      </c>
      <c r="C43" s="28" t="s">
        <v>74</v>
      </c>
      <c r="D43" s="48">
        <v>120</v>
      </c>
      <c r="E43" s="48"/>
      <c r="F43" s="48"/>
      <c r="G43" s="48"/>
      <c r="H43" s="48"/>
      <c r="I43" s="48"/>
      <c r="J43" s="48">
        <f t="shared" si="0"/>
        <v>120</v>
      </c>
      <c r="K43" s="124">
        <f t="shared" si="3"/>
        <v>30</v>
      </c>
    </row>
    <row r="44" spans="1:11" ht="18">
      <c r="A44" s="48" t="s">
        <v>205</v>
      </c>
      <c r="B44" s="222" t="s">
        <v>213</v>
      </c>
      <c r="C44" s="222" t="s">
        <v>123</v>
      </c>
      <c r="D44" s="48"/>
      <c r="E44" s="48"/>
      <c r="F44" s="48"/>
      <c r="G44" s="48"/>
      <c r="H44" s="48"/>
      <c r="I44" s="48">
        <v>122</v>
      </c>
      <c r="J44" s="48">
        <f>SUM(D44:I44)</f>
        <v>122</v>
      </c>
      <c r="K44" s="124">
        <f t="shared" si="3"/>
        <v>30.5</v>
      </c>
    </row>
    <row r="45" spans="1:11" ht="18">
      <c r="A45" s="48" t="s">
        <v>222</v>
      </c>
      <c r="B45" s="123" t="s">
        <v>171</v>
      </c>
      <c r="C45" s="123" t="s">
        <v>147</v>
      </c>
      <c r="D45" s="48"/>
      <c r="E45" s="48"/>
      <c r="F45" s="48"/>
      <c r="G45" s="48">
        <v>134</v>
      </c>
      <c r="H45" s="48"/>
      <c r="I45" s="48"/>
      <c r="J45" s="48">
        <v>134</v>
      </c>
      <c r="K45" s="124">
        <f t="shared" si="3"/>
        <v>33.5</v>
      </c>
    </row>
    <row r="46" spans="1:11" ht="18">
      <c r="A46" s="48" t="s">
        <v>223</v>
      </c>
      <c r="B46" s="123" t="s">
        <v>178</v>
      </c>
      <c r="C46" s="123" t="s">
        <v>129</v>
      </c>
      <c r="G46" s="48"/>
      <c r="H46" s="48">
        <v>149</v>
      </c>
      <c r="I46" s="48"/>
      <c r="J46" s="48">
        <f>SUM(D46:I46)</f>
        <v>149</v>
      </c>
      <c r="K46" s="124">
        <f t="shared" si="3"/>
        <v>37.25</v>
      </c>
    </row>
    <row r="47" spans="1:11" ht="18">
      <c r="A47" s="48" t="s">
        <v>224</v>
      </c>
      <c r="B47" s="28" t="s">
        <v>160</v>
      </c>
      <c r="C47" s="28" t="s">
        <v>123</v>
      </c>
      <c r="D47" s="48"/>
      <c r="E47" s="48">
        <v>151</v>
      </c>
      <c r="F47" s="48"/>
      <c r="G47" s="48"/>
      <c r="H47" s="48"/>
      <c r="I47" s="48"/>
      <c r="J47" s="48">
        <f>SUM(D47:I47)</f>
        <v>151</v>
      </c>
      <c r="K47" s="124">
        <f t="shared" si="3"/>
        <v>37.75</v>
      </c>
    </row>
    <row r="48" ht="18">
      <c r="A48" s="123"/>
    </row>
    <row r="50" spans="5:9" ht="18">
      <c r="E50" s="48"/>
      <c r="F50" s="48"/>
      <c r="G50" s="48"/>
      <c r="H50" s="48"/>
      <c r="I50" s="124"/>
    </row>
    <row r="51" spans="3:9" ht="18">
      <c r="C51" s="48"/>
      <c r="D51" s="48"/>
      <c r="E51" s="48"/>
      <c r="F51" s="48"/>
      <c r="G51" s="48"/>
      <c r="H51" s="48"/>
      <c r="I51" s="124"/>
    </row>
    <row r="52" spans="8:9" ht="18">
      <c r="H52" s="48"/>
      <c r="I52" s="124"/>
    </row>
    <row r="53" spans="8:9" ht="18">
      <c r="H53" s="48"/>
      <c r="I53" s="124"/>
    </row>
    <row r="54" spans="7:9" ht="18">
      <c r="G54" s="48"/>
      <c r="H54" s="48"/>
      <c r="I54" s="124"/>
    </row>
    <row r="55" spans="3:9" ht="18">
      <c r="C55" s="48"/>
      <c r="E55" s="48"/>
      <c r="F55" s="48"/>
      <c r="G55" s="48"/>
      <c r="H55" s="48"/>
      <c r="I55" s="124"/>
    </row>
    <row r="56" spans="7:9" ht="18">
      <c r="G56" s="48"/>
      <c r="H56" s="48"/>
      <c r="I56" s="124"/>
    </row>
    <row r="57" spans="2:9" ht="18">
      <c r="B57" s="48"/>
      <c r="C57" s="48"/>
      <c r="E57" s="48"/>
      <c r="F57" s="48"/>
      <c r="G57" s="48"/>
      <c r="H57" s="48"/>
      <c r="I57" s="124"/>
    </row>
    <row r="58" spans="2:9" ht="18">
      <c r="B58" s="48"/>
      <c r="C58" s="48"/>
      <c r="E58" s="48"/>
      <c r="F58" s="48"/>
      <c r="G58" s="48"/>
      <c r="H58" s="48"/>
      <c r="I58" s="124"/>
    </row>
    <row r="59" spans="8:9" ht="18">
      <c r="H59" s="48"/>
      <c r="I59" s="124"/>
    </row>
    <row r="60" spans="1:9" ht="18">
      <c r="A60" s="123"/>
      <c r="B60" s="48"/>
      <c r="C60" s="48"/>
      <c r="E60" s="48"/>
      <c r="F60" s="48"/>
      <c r="G60" s="48"/>
      <c r="H60" s="48"/>
      <c r="I60" s="124"/>
    </row>
    <row r="61" spans="2:9" ht="18">
      <c r="B61" s="48"/>
      <c r="C61" s="48"/>
      <c r="D61" s="48"/>
      <c r="E61" s="48"/>
      <c r="F61" s="48"/>
      <c r="G61" s="48"/>
      <c r="H61" s="48"/>
      <c r="I61" s="124"/>
    </row>
    <row r="62" spans="2:9" ht="18">
      <c r="B62" s="48"/>
      <c r="C62" s="48"/>
      <c r="E62" s="48"/>
      <c r="F62" s="48"/>
      <c r="G62" s="48"/>
      <c r="H62" s="48"/>
      <c r="I62" s="124"/>
    </row>
    <row r="66" spans="2:9" ht="18">
      <c r="B66" s="28"/>
      <c r="C66" s="28"/>
      <c r="D66" s="28"/>
      <c r="E66" s="28"/>
      <c r="F66" s="28"/>
      <c r="G66" s="28"/>
      <c r="H66" s="28"/>
      <c r="I66" s="28"/>
    </row>
  </sheetData>
  <conditionalFormatting sqref="G45:H45 G62:G65 E45 B62:C65 B45 G57:H58 B57:B58 C58:E58 E57 E62:E65 H63:H65 G43">
    <cfRule type="cellIs" priority="1" dxfId="3" operator="between" stopIfTrue="1">
      <formula>0</formula>
      <formula>99.99</formula>
    </cfRule>
    <cfRule type="cellIs" priority="2" dxfId="4" operator="between" stopIfTrue="1">
      <formula>100</formula>
      <formula>119.99</formula>
    </cfRule>
    <cfRule type="cellIs" priority="3" dxfId="2" operator="between" stopIfTrue="1">
      <formula>120</formula>
      <formula>500</formula>
    </cfRule>
  </conditionalFormatting>
  <conditionalFormatting sqref="E56 G56:H56 H63:H65 H46:H47 H50:H53 J3:J26 J28:J47">
    <cfRule type="cellIs" priority="4" dxfId="5" operator="between" stopIfTrue="1">
      <formula>18</formula>
      <formula>19</formula>
    </cfRule>
    <cfRule type="cellIs" priority="5" dxfId="6" operator="between" stopIfTrue="1">
      <formula>20</formula>
      <formula>24</formula>
    </cfRule>
    <cfRule type="cellIs" priority="6" dxfId="7" operator="between" stopIfTrue="1">
      <formula>25</formula>
      <formula>29</formula>
    </cfRule>
  </conditionalFormatting>
  <conditionalFormatting sqref="G50:G53 B46:B47 E62:E65 G62:G65 G29 E50:E51 E46:E47 G3:G26 G34:G44 G46:G47">
    <cfRule type="cellIs" priority="7" dxfId="6" operator="between" stopIfTrue="1">
      <formula>0</formula>
      <formula>99</formula>
    </cfRule>
    <cfRule type="cellIs" priority="8" dxfId="8" operator="between" stopIfTrue="1">
      <formula>100</formula>
      <formula>119</formula>
    </cfRule>
    <cfRule type="cellIs" priority="9" dxfId="9" operator="between" stopIfTrue="1">
      <formula>120</formula>
      <formula>500</formula>
    </cfRule>
  </conditionalFormatting>
  <conditionalFormatting sqref="D62:D65 C51:C57 D51:D53 C45 D47 E3:E26 E28:E44">
    <cfRule type="cellIs" priority="10" dxfId="10" operator="lessThan" stopIfTrue="1">
      <formula>120</formula>
    </cfRule>
    <cfRule type="cellIs" priority="11" dxfId="7" operator="between" stopIfTrue="1">
      <formula>120</formula>
      <formula>143</formula>
    </cfRule>
    <cfRule type="cellIs" priority="12" dxfId="9" operator="greaterThan" stopIfTrue="1">
      <formula>144</formula>
    </cfRule>
  </conditionalFormatting>
  <conditionalFormatting sqref="D55:D57 D60:D65536 D45:D46 F1:F26 F28:F44">
    <cfRule type="cellIs" priority="13" dxfId="11" operator="between" stopIfTrue="1">
      <formula>1</formula>
      <formula>99</formula>
    </cfRule>
    <cfRule type="cellIs" priority="14" dxfId="7" operator="between" stopIfTrue="1">
      <formula>100</formula>
      <formula>129</formula>
    </cfRule>
    <cfRule type="cellIs" priority="15" dxfId="9" operator="greaterThan" stopIfTrue="1">
      <formula>129</formula>
    </cfRule>
  </conditionalFormatting>
  <conditionalFormatting sqref="F62:F65 F45:F47 F50:F60">
    <cfRule type="cellIs" priority="16" dxfId="10" operator="between" stopIfTrue="1">
      <formula>0</formula>
      <formula>119</formula>
    </cfRule>
    <cfRule type="cellIs" priority="17" dxfId="7" operator="between" stopIfTrue="1">
      <formula>120</formula>
      <formula>140</formula>
    </cfRule>
    <cfRule type="cellIs" priority="18" dxfId="12" operator="greaterThan" stopIfTrue="1">
      <formula>140</formula>
    </cfRule>
  </conditionalFormatting>
  <conditionalFormatting sqref="I47 I50:I65 K3:K47">
    <cfRule type="cellIs" priority="19" dxfId="10" operator="between" stopIfTrue="1">
      <formula>18</formula>
      <formula>24.99</formula>
    </cfRule>
    <cfRule type="cellIs" priority="20" dxfId="7" operator="between" stopIfTrue="1">
      <formula>25</formula>
      <formula>29.99</formula>
    </cfRule>
    <cfRule type="cellIs" priority="21" dxfId="12" operator="between" stopIfTrue="1">
      <formula>30</formula>
      <formula>250</formula>
    </cfRule>
  </conditionalFormatting>
  <conditionalFormatting sqref="I1:I2">
    <cfRule type="cellIs" priority="22" dxfId="13" operator="between" stopIfTrue="1">
      <formula>0</formula>
      <formula>99</formula>
    </cfRule>
    <cfRule type="cellIs" priority="23" dxfId="0" operator="between" stopIfTrue="1">
      <formula>100</formula>
      <formula>119</formula>
    </cfRule>
    <cfRule type="cellIs" priority="24" dxfId="14" operator="between" stopIfTrue="1">
      <formula>120</formula>
      <formula>500</formula>
    </cfRule>
  </conditionalFormatting>
  <conditionalFormatting sqref="H40:H44 H1:H2 H27 H24 H36 H38">
    <cfRule type="cellIs" priority="25" dxfId="13" operator="between" stopIfTrue="1">
      <formula>0</formula>
      <formula>99</formula>
    </cfRule>
    <cfRule type="cellIs" priority="26" dxfId="0" operator="between" stopIfTrue="1">
      <formula>100</formula>
      <formula>119</formula>
    </cfRule>
    <cfRule type="cellIs" priority="27" dxfId="9" operator="between" stopIfTrue="1">
      <formula>120</formula>
      <formula>500</formula>
    </cfRule>
  </conditionalFormatting>
  <conditionalFormatting sqref="H3:H23 H39 H25:H26 H37 H28:H35">
    <cfRule type="cellIs" priority="28" dxfId="13" operator="between" stopIfTrue="1">
      <formula>0</formula>
      <formula>99</formula>
    </cfRule>
    <cfRule type="cellIs" priority="29" dxfId="7" operator="between" stopIfTrue="1">
      <formula>100</formula>
      <formula>119</formula>
    </cfRule>
    <cfRule type="cellIs" priority="30" dxfId="9" operator="between" stopIfTrue="1">
      <formula>120</formula>
      <formula>500</formula>
    </cfRule>
  </conditionalFormatting>
  <conditionalFormatting sqref="I3">
    <cfRule type="cellIs" priority="31" dxfId="13" operator="between" stopIfTrue="1">
      <formula>0</formula>
      <formula>99</formula>
    </cfRule>
    <cfRule type="cellIs" priority="32" dxfId="7" operator="between" stopIfTrue="1">
      <formula>100</formula>
      <formula>119</formula>
    </cfRule>
    <cfRule type="cellIs" priority="33" dxfId="14" operator="between" stopIfTrue="1">
      <formula>120</formula>
      <formula>500</formula>
    </cfRule>
  </conditionalFormatting>
  <conditionalFormatting sqref="D1:D44">
    <cfRule type="cellIs" priority="34" dxfId="13" operator="between" stopIfTrue="1">
      <formula>0</formula>
      <formula>99</formula>
    </cfRule>
    <cfRule type="cellIs" priority="35" dxfId="1" operator="between" stopIfTrue="1">
      <formula>100</formula>
      <formula>119</formula>
    </cfRule>
  </conditionalFormatting>
  <conditionalFormatting sqref="I4:I46">
    <cfRule type="cellIs" priority="36" dxfId="13" operator="between" stopIfTrue="1">
      <formula>0</formula>
      <formula>99</formula>
    </cfRule>
    <cfRule type="cellIs" priority="37" dxfId="8" operator="between" stopIfTrue="1">
      <formula>100</formula>
      <formula>119</formula>
    </cfRule>
    <cfRule type="cellIs" priority="38" dxfId="9" operator="between" stopIfTrue="1">
      <formula>120</formula>
      <formula>500</formula>
    </cfRule>
  </conditionalFormatting>
  <printOptions/>
  <pageMargins left="0.15748031496062992" right="0.35433070866141736" top="0.3937007874015748" bottom="0.31496062992125984" header="0.5118110236220472" footer="0.5118110236220472"/>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dimension ref="A2:I50"/>
  <sheetViews>
    <sheetView workbookViewId="0" topLeftCell="A1">
      <selection activeCell="A2" sqref="A2"/>
    </sheetView>
  </sheetViews>
  <sheetFormatPr defaultColWidth="11.421875" defaultRowHeight="12.75"/>
  <cols>
    <col min="1" max="1" width="5.421875" style="0" customWidth="1"/>
    <col min="2" max="2" width="17.57421875" style="0" customWidth="1"/>
    <col min="3" max="7" width="18.7109375" style="32" customWidth="1"/>
    <col min="8" max="9" width="18.7109375" style="0" customWidth="1"/>
    <col min="10" max="15" width="3.7109375" style="0" customWidth="1"/>
  </cols>
  <sheetData>
    <row r="2" spans="2:3" ht="15.75">
      <c r="B2" s="41" t="s">
        <v>199</v>
      </c>
      <c r="C2" s="196"/>
    </row>
    <row r="3" spans="3:9" ht="16.5" thickBot="1">
      <c r="C3" s="25" t="s">
        <v>123</v>
      </c>
      <c r="D3" s="25" t="s">
        <v>101</v>
      </c>
      <c r="E3" s="25" t="s">
        <v>139</v>
      </c>
      <c r="F3" s="25" t="s">
        <v>121</v>
      </c>
      <c r="G3" s="25" t="s">
        <v>112</v>
      </c>
      <c r="H3" s="25" t="s">
        <v>124</v>
      </c>
      <c r="I3" s="159" t="s">
        <v>129</v>
      </c>
    </row>
    <row r="4" spans="1:9" ht="19.5" thickBot="1" thickTop="1">
      <c r="A4" s="109">
        <v>1</v>
      </c>
      <c r="B4" s="219" t="s">
        <v>186</v>
      </c>
      <c r="C4" s="221">
        <f>Hachenburg!A5+Hachenburg!B5+Hachenburg!C5+Hachenburg!D5+Hachenburg!F5+Hachenburg!G5+Hachenburg!H5+Hachenburg!I5+Hachenburg!K5+Hachenburg!L5+Hachenburg!M5+Hachenburg!N5+Hachenburg!P5+Hachenburg!Q5+Hachenburg!R5+Hachenburg!S5+Hachenburg!A29+Hachenburg!B29+Hachenburg!C29+Hachenburg!D29</f>
        <v>20</v>
      </c>
      <c r="D4" s="110">
        <f>'2,MGC Worms'!A5+'2,MGC Worms'!B5+'2,MGC Worms'!C5+'2,MGC Worms'!D5+'2,MGC Worms'!F5+'2,MGC Worms'!G5+'2,MGC Worms'!H5+'2,MGC Worms'!I5+'2,MGC Worms'!K5+'2,MGC Worms'!L5+'2,MGC Worms'!M5+'2,MGC Worms'!N5+'2,MGC Worms'!P5+'2,MGC Worms'!Q5+'2,MGC Worms'!R5+'2,MGC Worms'!S5+'2,MGC Worms'!A29+'2,MGC Worms'!B29+'2,MGC Worms'!C29+'2,MGC Worms'!D29</f>
        <v>23</v>
      </c>
      <c r="E4" s="110">
        <f>SUM('Spielgemeinschaft Kaste Niederz'!A5,'Spielgemeinschaft Kaste Niederz'!B5,'Spielgemeinschaft Kaste Niederz'!C5,'Spielgemeinschaft Kaste Niederz'!D5,'Spielgemeinschaft Kaste Niederz'!F5,'Spielgemeinschaft Kaste Niederz'!G5,'Spielgemeinschaft Kaste Niederz'!H5,'Spielgemeinschaft Kaste Niederz'!I5,'Spielgemeinschaft Kaste Niederz'!K5,'Spielgemeinschaft Kaste Niederz'!L5,'Spielgemeinschaft Kaste Niederz'!M5,'Spielgemeinschaft Kaste Niederz'!N5,'Spielgemeinschaft Kaste Niederz'!P5,'Spielgemeinschaft Kaste Niederz'!Q5,'Spielgemeinschaft Kaste Niederz'!R5,'Spielgemeinschaft Kaste Niederz'!S5,'Spielgemeinschaft Kaste Niederz'!A29,'Spielgemeinschaft Kaste Niederz'!B29,'Spielgemeinschaft Kaste Niederz'!C29,'Spielgemeinschaft Kaste Niederz'!D29)</f>
        <v>21</v>
      </c>
      <c r="F4" s="110">
        <f>'MGC Traben Trarbach 2'!A5+'MGC Traben Trarbach 2'!B5+'MGC Traben Trarbach 2'!C5+'MGC Traben Trarbach 2'!D5+'MGC Traben Trarbach 2'!F5+'MGC Traben Trarbach 2'!G5+'MGC Traben Trarbach 2'!H5+'MGC Traben Trarbach 2'!I5+'MGC Traben Trarbach 2'!K5+'MGC Traben Trarbach 2'!L5+'MGC Traben Trarbach 2'!M5+'MGC Traben Trarbach 2'!N5+'MGC Traben Trarbach 2'!P5+'MGC Traben Trarbach 2'!Q5+'MGC Traben Trarbach 2'!R5+'MGC Traben Trarbach 2'!S5+'MGC Traben Trarbach 2'!A29+'MGC Traben Trarbach 2'!B29+'MGC Traben Trarbach 2'!C29+'MGC Traben Trarbach 2'!D29</f>
        <v>21</v>
      </c>
      <c r="G4" s="110">
        <f>'BGC Rodalben'!A5+'BGC Rodalben'!B5+'BGC Rodalben'!C5+'BGC Rodalben'!D5+'BGC Rodalben'!F5+'BGC Rodalben'!G5+'BGC Rodalben'!H5+'BGC Rodalben'!I5+'BGC Rodalben'!K5+'BGC Rodalben'!L5+'BGC Rodalben'!M5+'BGC Rodalben'!N5+'BGC Rodalben'!P5+'BGC Rodalben'!Q5+'BGC Rodalben'!R5+'BGC Rodalben'!S5+'BGC Rodalben'!A29+'BGC Rodalben'!B29+'BGC Rodalben'!C29+'BGC Rodalben'!D29</f>
        <v>24</v>
      </c>
      <c r="H4" s="221">
        <f>'MGC Traben Trarbach'!A5+'MGC Traben Trarbach'!B5+'MGC Traben Trarbach'!C5+'MGC Traben Trarbach'!D5+'MGC Traben Trarbach'!F5+'MGC Traben Trarbach'!G5+'MGC Traben Trarbach'!H5+'MGC Traben Trarbach'!I5+'MGC Traben Trarbach'!K5+'MGC Traben Trarbach'!L5+'MGC Traben Trarbach'!M5+'MGC Traben Trarbach'!N5+'MGC Traben Trarbach'!P5+'MGC Traben Trarbach'!Q5+'MGC Traben Trarbach'!R5+'MGC Traben Trarbach'!S5+'MGC Traben Trarbach'!A29+'MGC Traben Trarbach'!B29+'MGC Traben Trarbach'!C29+'MGC Traben Trarbach'!D29</f>
        <v>20</v>
      </c>
      <c r="I4" s="221">
        <f>SUM(Niederzissen!A5,Niederzissen!B5,Niederzissen!C5,Niederzissen!D5,Niederzissen!F5,Niederzissen!G5,Niederzissen!H5,Niederzissen!I5,Niederzissen!K5,Niederzissen!L5,Niederzissen!M5,Niederzissen!N5,Niederzissen!P5,Niederzissen!Q5,Niederzissen!R5,Niederzissen!S5,Niederzissen!A29,Niederzissen!B29,Niederzissen!C29,Niederzissen!D29,)</f>
        <v>20</v>
      </c>
    </row>
    <row r="5" spans="1:9" ht="19.5" thickBot="1" thickTop="1">
      <c r="A5" s="111">
        <v>2</v>
      </c>
      <c r="B5" s="219" t="s">
        <v>188</v>
      </c>
      <c r="C5" s="110">
        <f>Hachenburg!A6+Hachenburg!B6+Hachenburg!C6+Hachenburg!D6+Hachenburg!F6+Hachenburg!G6+Hachenburg!H6+Hachenburg!I6+Hachenburg!K6+Hachenburg!L6+Hachenburg!M6+Hachenburg!N6+Hachenburg!P6+Hachenburg!Q6+Hachenburg!R6+Hachenburg!S6+Hachenburg!A30+Hachenburg!B30+Hachenburg!C30+Hachenburg!D30</f>
        <v>26</v>
      </c>
      <c r="D5" s="110">
        <f>'2,MGC Worms'!A6+'2,MGC Worms'!B6+'2,MGC Worms'!C6+'2,MGC Worms'!D6+'2,MGC Worms'!F6+'2,MGC Worms'!G6+'2,MGC Worms'!H6+'2,MGC Worms'!I6+'2,MGC Worms'!K6+'2,MGC Worms'!L6+'2,MGC Worms'!M6+'2,MGC Worms'!N6+'2,MGC Worms'!P6+'2,MGC Worms'!Q6+'2,MGC Worms'!R6+'2,MGC Worms'!S6+'2,MGC Worms'!A30+'2,MGC Worms'!B30+'2,MGC Worms'!C30+'2,MGC Worms'!D30</f>
        <v>26</v>
      </c>
      <c r="E5" s="110">
        <f>SUM('Spielgemeinschaft Kaste Niederz'!A6,'Spielgemeinschaft Kaste Niederz'!B6,'Spielgemeinschaft Kaste Niederz'!C6,'Spielgemeinschaft Kaste Niederz'!D6,'Spielgemeinschaft Kaste Niederz'!F6,'Spielgemeinschaft Kaste Niederz'!G6,'Spielgemeinschaft Kaste Niederz'!H6,'Spielgemeinschaft Kaste Niederz'!I6,'Spielgemeinschaft Kaste Niederz'!K6,'Spielgemeinschaft Kaste Niederz'!L6,'Spielgemeinschaft Kaste Niederz'!M6,'Spielgemeinschaft Kaste Niederz'!N6,'Spielgemeinschaft Kaste Niederz'!P6,'Spielgemeinschaft Kaste Niederz'!Q6,'Spielgemeinschaft Kaste Niederz'!R6,'Spielgemeinschaft Kaste Niederz'!S6,'Spielgemeinschaft Kaste Niederz'!A30,'Spielgemeinschaft Kaste Niederz'!B30,'Spielgemeinschaft Kaste Niederz'!C30,'Spielgemeinschaft Kaste Niederz'!D30)</f>
        <v>28</v>
      </c>
      <c r="F5" s="221">
        <f>'MGC Traben Trarbach 2'!A6+'MGC Traben Trarbach 2'!B6+'MGC Traben Trarbach 2'!C6+'MGC Traben Trarbach 2'!D6+'MGC Traben Trarbach 2'!F6+'MGC Traben Trarbach 2'!G6+'MGC Traben Trarbach 2'!H6+'MGC Traben Trarbach 2'!I6+'MGC Traben Trarbach 2'!K6+'MGC Traben Trarbach 2'!L6+'MGC Traben Trarbach 2'!M6+'MGC Traben Trarbach 2'!N6+'MGC Traben Trarbach 2'!P6+'MGC Traben Trarbach 2'!Q6+'MGC Traben Trarbach 2'!R6+'MGC Traben Trarbach 2'!S6+'MGC Traben Trarbach 2'!A30+'MGC Traben Trarbach 2'!B30+'MGC Traben Trarbach 2'!C30+'MGC Traben Trarbach 2'!D30</f>
        <v>24</v>
      </c>
      <c r="G5" s="110">
        <f>'BGC Rodalben'!A6+'BGC Rodalben'!B6+'BGC Rodalben'!C6+'BGC Rodalben'!D6+'BGC Rodalben'!F6+'BGC Rodalben'!G6+'BGC Rodalben'!H6+'BGC Rodalben'!I6+'BGC Rodalben'!K6+'BGC Rodalben'!L6+'BGC Rodalben'!M6+'BGC Rodalben'!N6+'BGC Rodalben'!P6+'BGC Rodalben'!Q6+'BGC Rodalben'!R6+'BGC Rodalben'!S6+'BGC Rodalben'!A30+'BGC Rodalben'!B30+'BGC Rodalben'!C30+'BGC Rodalben'!D30</f>
        <v>25</v>
      </c>
      <c r="H5" s="110">
        <f>'MGC Traben Trarbach'!A6+'MGC Traben Trarbach'!B6+'MGC Traben Trarbach'!C6+'MGC Traben Trarbach'!D6+'MGC Traben Trarbach'!F6+'MGC Traben Trarbach'!G6+'MGC Traben Trarbach'!H6+'MGC Traben Trarbach'!I6+'MGC Traben Trarbach'!K6+'MGC Traben Trarbach'!L6+'MGC Traben Trarbach'!M6+'MGC Traben Trarbach'!N6+'MGC Traben Trarbach'!P6+'MGC Traben Trarbach'!Q6+'MGC Traben Trarbach'!R6+'MGC Traben Trarbach'!S6+'MGC Traben Trarbach'!A30+'MGC Traben Trarbach'!B30+'MGC Traben Trarbach'!C30+'MGC Traben Trarbach'!D30</f>
        <v>30</v>
      </c>
      <c r="I5" s="110">
        <f>SUM(Niederzissen!A6,Niederzissen!B6,Niederzissen!C6,Niederzissen!D6,Niederzissen!F6,Niederzissen!G6,Niederzissen!H6,Niederzissen!I6,Niederzissen!K6,Niederzissen!L6,Niederzissen!M6,Niederzissen!N6,Niederzissen!P6,Niederzissen!Q6,Niederzissen!R6,Niederzissen!S6,Niederzissen!A30,Niederzissen!B30,Niederzissen!C30,Niederzissen!D30,)</f>
        <v>26</v>
      </c>
    </row>
    <row r="6" spans="1:9" ht="19.5" thickBot="1" thickTop="1">
      <c r="A6" s="111">
        <v>3</v>
      </c>
      <c r="B6" s="219" t="s">
        <v>198</v>
      </c>
      <c r="C6" s="110">
        <f>Hachenburg!A7+Hachenburg!B7+Hachenburg!C7+Hachenburg!D7+Hachenburg!F7+Hachenburg!G7+Hachenburg!H7+Hachenburg!I7+Hachenburg!K7+Hachenburg!L7+Hachenburg!M7+Hachenburg!N7+Hachenburg!P7+Hachenburg!Q7+Hachenburg!R7+Hachenburg!S7+Hachenburg!A31+Hachenburg!B31+Hachenburg!C31+Hachenburg!D31</f>
        <v>30</v>
      </c>
      <c r="D6" s="110">
        <f>'2,MGC Worms'!A7+'2,MGC Worms'!B7+'2,MGC Worms'!C7+'2,MGC Worms'!D7+'2,MGC Worms'!F7+'2,MGC Worms'!G7+'2,MGC Worms'!H7+'2,MGC Worms'!I7+'2,MGC Worms'!K7+'2,MGC Worms'!L7+'2,MGC Worms'!M7+'2,MGC Worms'!N7+'2,MGC Worms'!P7+'2,MGC Worms'!Q7+'2,MGC Worms'!R7+'2,MGC Worms'!S7+'2,MGC Worms'!A31+'2,MGC Worms'!B31+'2,MGC Worms'!C31+'2,MGC Worms'!D31</f>
        <v>30</v>
      </c>
      <c r="E6" s="110">
        <f>SUM('Spielgemeinschaft Kaste Niederz'!A7,'Spielgemeinschaft Kaste Niederz'!B7,'Spielgemeinschaft Kaste Niederz'!C7,'Spielgemeinschaft Kaste Niederz'!D7,'Spielgemeinschaft Kaste Niederz'!F7,'Spielgemeinschaft Kaste Niederz'!G7,'Spielgemeinschaft Kaste Niederz'!H7,'Spielgemeinschaft Kaste Niederz'!I7,'Spielgemeinschaft Kaste Niederz'!K7,'Spielgemeinschaft Kaste Niederz'!L7,'Spielgemeinschaft Kaste Niederz'!M7,'Spielgemeinschaft Kaste Niederz'!N7,'Spielgemeinschaft Kaste Niederz'!P7,'Spielgemeinschaft Kaste Niederz'!Q7,'Spielgemeinschaft Kaste Niederz'!R7,'Spielgemeinschaft Kaste Niederz'!S7,'Spielgemeinschaft Kaste Niederz'!A31,'Spielgemeinschaft Kaste Niederz'!B31,'Spielgemeinschaft Kaste Niederz'!C31,'Spielgemeinschaft Kaste Niederz'!D31)</f>
        <v>33</v>
      </c>
      <c r="F6" s="221">
        <f>'MGC Traben Trarbach 2'!A7+'MGC Traben Trarbach 2'!B7+'MGC Traben Trarbach 2'!C7+'MGC Traben Trarbach 2'!D7+'MGC Traben Trarbach 2'!F7+'MGC Traben Trarbach 2'!G7+'MGC Traben Trarbach 2'!H7+'MGC Traben Trarbach 2'!I7+'MGC Traben Trarbach 2'!K7+'MGC Traben Trarbach 2'!L7+'MGC Traben Trarbach 2'!M7+'MGC Traben Trarbach 2'!N7+'MGC Traben Trarbach 2'!P7+'MGC Traben Trarbach 2'!Q7+'MGC Traben Trarbach 2'!R7+'MGC Traben Trarbach 2'!S7+'MGC Traben Trarbach 2'!A31+'MGC Traben Trarbach 2'!B31+'MGC Traben Trarbach 2'!C31+'MGC Traben Trarbach 2'!D31</f>
        <v>21</v>
      </c>
      <c r="G6" s="110">
        <f>'BGC Rodalben'!A7+'BGC Rodalben'!B7+'BGC Rodalben'!C7+'BGC Rodalben'!D7+'BGC Rodalben'!F7+'BGC Rodalben'!G7+'BGC Rodalben'!H7+'BGC Rodalben'!I7+'BGC Rodalben'!K7+'BGC Rodalben'!L7+'BGC Rodalben'!M7+'BGC Rodalben'!N7+'BGC Rodalben'!P7+'BGC Rodalben'!Q7+'BGC Rodalben'!R7+'BGC Rodalben'!S7+'BGC Rodalben'!A31+'BGC Rodalben'!B31+'BGC Rodalben'!C31+'BGC Rodalben'!D31</f>
        <v>29</v>
      </c>
      <c r="H6" s="110">
        <f>'MGC Traben Trarbach'!A7+'MGC Traben Trarbach'!B7+'MGC Traben Trarbach'!C7+'MGC Traben Trarbach'!D7+'MGC Traben Trarbach'!F7+'MGC Traben Trarbach'!G7+'MGC Traben Trarbach'!H7+'MGC Traben Trarbach'!I7+'MGC Traben Trarbach'!K7+'MGC Traben Trarbach'!L7+'MGC Traben Trarbach'!M7+'MGC Traben Trarbach'!N7+'MGC Traben Trarbach'!P7+'MGC Traben Trarbach'!Q7+'MGC Traben Trarbach'!R7+'MGC Traben Trarbach'!S7+'MGC Traben Trarbach'!A31+'MGC Traben Trarbach'!B31+'MGC Traben Trarbach'!C31+'MGC Traben Trarbach'!D31</f>
        <v>23</v>
      </c>
      <c r="I6" s="110">
        <f>SUM(Niederzissen!A7,Niederzissen!B7,Niederzissen!C7,Niederzissen!D7,Niederzissen!F7,Niederzissen!G7,Niederzissen!H7,Niederzissen!I7,Niederzissen!K7,Niederzissen!L7,Niederzissen!M7,Niederzissen!N7,Niederzissen!P7,Niederzissen!Q7,Niederzissen!R7,Niederzissen!S7,Niederzissen!A31,Niederzissen!B31,Niederzissen!C31,Niederzissen!D31,)</f>
        <v>24</v>
      </c>
    </row>
    <row r="7" spans="1:9" ht="19.5" thickBot="1" thickTop="1">
      <c r="A7" s="111">
        <v>4</v>
      </c>
      <c r="B7" s="219" t="s">
        <v>190</v>
      </c>
      <c r="C7" s="110">
        <f>Hachenburg!A8+Hachenburg!B8+Hachenburg!C8+Hachenburg!D8+Hachenburg!F8+Hachenburg!G8+Hachenburg!H8+Hachenburg!I8+Hachenburg!K8+Hachenburg!L8+Hachenburg!M8+Hachenburg!N8+Hachenburg!P8+Hachenburg!Q8+Hachenburg!R8+Hachenburg!S8+Hachenburg!A32+Hachenburg!B32+Hachenburg!C32+Hachenburg!D32</f>
        <v>25</v>
      </c>
      <c r="D7" s="110">
        <f>'2,MGC Worms'!A8+'2,MGC Worms'!B8+'2,MGC Worms'!C8+'2,MGC Worms'!D8+'2,MGC Worms'!F8+'2,MGC Worms'!G8+'2,MGC Worms'!H8+'2,MGC Worms'!I8+'2,MGC Worms'!K8+'2,MGC Worms'!L8+'2,MGC Worms'!M8+'2,MGC Worms'!N8+'2,MGC Worms'!P8+'2,MGC Worms'!Q8+'2,MGC Worms'!R8+'2,MGC Worms'!S8+'2,MGC Worms'!A32+'2,MGC Worms'!B32+'2,MGC Worms'!C32+'2,MGC Worms'!D32</f>
        <v>24</v>
      </c>
      <c r="E7" s="110">
        <f>SUM('Spielgemeinschaft Kaste Niederz'!A8,'Spielgemeinschaft Kaste Niederz'!B8,'Spielgemeinschaft Kaste Niederz'!C8,'Spielgemeinschaft Kaste Niederz'!D8,'Spielgemeinschaft Kaste Niederz'!F8,'Spielgemeinschaft Kaste Niederz'!G8,'Spielgemeinschaft Kaste Niederz'!H8,'Spielgemeinschaft Kaste Niederz'!I8,'Spielgemeinschaft Kaste Niederz'!K8,'Spielgemeinschaft Kaste Niederz'!L8,'Spielgemeinschaft Kaste Niederz'!M8,'Spielgemeinschaft Kaste Niederz'!N8,'Spielgemeinschaft Kaste Niederz'!P8,'Spielgemeinschaft Kaste Niederz'!Q8,'Spielgemeinschaft Kaste Niederz'!R8,'Spielgemeinschaft Kaste Niederz'!S8,'Spielgemeinschaft Kaste Niederz'!A32,'Spielgemeinschaft Kaste Niederz'!B32,'Spielgemeinschaft Kaste Niederz'!C32,'Spielgemeinschaft Kaste Niederz'!D32)</f>
        <v>20</v>
      </c>
      <c r="F7" s="221">
        <f>'MGC Traben Trarbach 2'!A8+'MGC Traben Trarbach 2'!B8+'MGC Traben Trarbach 2'!C8+'MGC Traben Trarbach 2'!D8+'MGC Traben Trarbach 2'!F8+'MGC Traben Trarbach 2'!G8+'MGC Traben Trarbach 2'!H8+'MGC Traben Trarbach 2'!I8+'MGC Traben Trarbach 2'!K8+'MGC Traben Trarbach 2'!L8+'MGC Traben Trarbach 2'!M8+'MGC Traben Trarbach 2'!N8+'MGC Traben Trarbach 2'!P8+'MGC Traben Trarbach 2'!Q8+'MGC Traben Trarbach 2'!R8+'MGC Traben Trarbach 2'!S8+'MGC Traben Trarbach 2'!A32+'MGC Traben Trarbach 2'!B32+'MGC Traben Trarbach 2'!C32+'MGC Traben Trarbach 2'!D32</f>
        <v>17</v>
      </c>
      <c r="G7" s="110">
        <f>'BGC Rodalben'!A8+'BGC Rodalben'!B8+'BGC Rodalben'!C8+'BGC Rodalben'!D8+'BGC Rodalben'!F8+'BGC Rodalben'!G8+'BGC Rodalben'!H8+'BGC Rodalben'!I8+'BGC Rodalben'!K8+'BGC Rodalben'!L8+'BGC Rodalben'!M8+'BGC Rodalben'!N8+'BGC Rodalben'!P8+'BGC Rodalben'!Q8+'BGC Rodalben'!R8+'BGC Rodalben'!S8+'BGC Rodalben'!A32+'BGC Rodalben'!B32+'BGC Rodalben'!C32+'BGC Rodalben'!D32</f>
        <v>25</v>
      </c>
      <c r="H7" s="110">
        <f>'MGC Traben Trarbach'!A8+'MGC Traben Trarbach'!B8+'MGC Traben Trarbach'!C8+'MGC Traben Trarbach'!D8+'MGC Traben Trarbach'!F8+'MGC Traben Trarbach'!G8+'MGC Traben Trarbach'!H8+'MGC Traben Trarbach'!I8+'MGC Traben Trarbach'!K8+'MGC Traben Trarbach'!L8+'MGC Traben Trarbach'!M8+'MGC Traben Trarbach'!N8+'MGC Traben Trarbach'!P8+'MGC Traben Trarbach'!Q8+'MGC Traben Trarbach'!R8+'MGC Traben Trarbach'!S8+'MGC Traben Trarbach'!A32+'MGC Traben Trarbach'!B32+'MGC Traben Trarbach'!C32+'MGC Traben Trarbach'!D32</f>
        <v>23</v>
      </c>
      <c r="I7" s="110">
        <f>SUM(Niederzissen!A8,Niederzissen!B8,Niederzissen!C8,Niederzissen!D8,Niederzissen!F8,Niederzissen!G8,Niederzissen!H8,Niederzissen!I8,Niederzissen!K8,Niederzissen!L8,Niederzissen!M8,Niederzissen!N8,Niederzissen!P8,Niederzissen!Q8,Niederzissen!R8,Niederzissen!S8,Niederzissen!A32,Niederzissen!B32,Niederzissen!C32,Niederzissen!D32,)</f>
        <v>21</v>
      </c>
    </row>
    <row r="8" spans="1:9" ht="19.5" thickBot="1" thickTop="1">
      <c r="A8" s="111">
        <v>5</v>
      </c>
      <c r="B8" s="219" t="s">
        <v>197</v>
      </c>
      <c r="C8" s="221">
        <f>Hachenburg!A9+Hachenburg!B9+Hachenburg!C9+Hachenburg!D9+Hachenburg!F9+Hachenburg!G9+Hachenburg!H9+Hachenburg!I9+Hachenburg!K9+Hachenburg!L9+Hachenburg!M9+Hachenburg!N9+Hachenburg!P9+Hachenburg!Q9+Hachenburg!R9+Hachenburg!S9+Hachenburg!A33+Hachenburg!B33+Hachenburg!C33+Hachenburg!D33</f>
        <v>25</v>
      </c>
      <c r="D8" s="110">
        <f>'2,MGC Worms'!A9+'2,MGC Worms'!B9+'2,MGC Worms'!C9+'2,MGC Worms'!D9+'2,MGC Worms'!F9+'2,MGC Worms'!G9+'2,MGC Worms'!H9+'2,MGC Worms'!I9+'2,MGC Worms'!K9+'2,MGC Worms'!L9+'2,MGC Worms'!M9+'2,MGC Worms'!N9+'2,MGC Worms'!P9+'2,MGC Worms'!Q9+'2,MGC Worms'!R9+'2,MGC Worms'!S9+'2,MGC Worms'!A33+'2,MGC Worms'!B33+'2,MGC Worms'!C33+'2,MGC Worms'!D33</f>
        <v>27</v>
      </c>
      <c r="E8" s="110">
        <f>SUM('Spielgemeinschaft Kaste Niederz'!A9,'Spielgemeinschaft Kaste Niederz'!B9,'Spielgemeinschaft Kaste Niederz'!C9,'Spielgemeinschaft Kaste Niederz'!D9,'Spielgemeinschaft Kaste Niederz'!F9,'Spielgemeinschaft Kaste Niederz'!G9,'Spielgemeinschaft Kaste Niederz'!H9,'Spielgemeinschaft Kaste Niederz'!I9,'Spielgemeinschaft Kaste Niederz'!K9,'Spielgemeinschaft Kaste Niederz'!L9,'Spielgemeinschaft Kaste Niederz'!M9,'Spielgemeinschaft Kaste Niederz'!N9,'Spielgemeinschaft Kaste Niederz'!P9,'Spielgemeinschaft Kaste Niederz'!Q9,'Spielgemeinschaft Kaste Niederz'!R9,'Spielgemeinschaft Kaste Niederz'!S9,'Spielgemeinschaft Kaste Niederz'!A33,'Spielgemeinschaft Kaste Niederz'!B33,'Spielgemeinschaft Kaste Niederz'!C33,'Spielgemeinschaft Kaste Niederz'!D33)</f>
        <v>34</v>
      </c>
      <c r="F8" s="110">
        <f>'MGC Traben Trarbach 2'!A9+'MGC Traben Trarbach 2'!B9+'MGC Traben Trarbach 2'!C9+'MGC Traben Trarbach 2'!D9+'MGC Traben Trarbach 2'!F9+'MGC Traben Trarbach 2'!G9+'MGC Traben Trarbach 2'!H9+'MGC Traben Trarbach 2'!I9+'MGC Traben Trarbach 2'!K9+'MGC Traben Trarbach 2'!L9+'MGC Traben Trarbach 2'!M9+'MGC Traben Trarbach 2'!N9+'MGC Traben Trarbach 2'!P9+'MGC Traben Trarbach 2'!Q9+'MGC Traben Trarbach 2'!R9+'MGC Traben Trarbach 2'!S9+'MGC Traben Trarbach 2'!A33+'MGC Traben Trarbach 2'!B33+'MGC Traben Trarbach 2'!C33+'MGC Traben Trarbach 2'!D33</f>
        <v>32</v>
      </c>
      <c r="G8" s="110">
        <f>'BGC Rodalben'!A9+'BGC Rodalben'!B9+'BGC Rodalben'!C9+'BGC Rodalben'!D9+'BGC Rodalben'!F9+'BGC Rodalben'!G9+'BGC Rodalben'!H9+'BGC Rodalben'!I9+'BGC Rodalben'!K9+'BGC Rodalben'!L9+'BGC Rodalben'!M9+'BGC Rodalben'!N9+'BGC Rodalben'!P9+'BGC Rodalben'!Q9+'BGC Rodalben'!R9+'BGC Rodalben'!S9+'BGC Rodalben'!A33+'BGC Rodalben'!B33+'BGC Rodalben'!C33+'BGC Rodalben'!D33</f>
        <v>35</v>
      </c>
      <c r="H8" s="110">
        <f>'MGC Traben Trarbach'!A9+'MGC Traben Trarbach'!B9+'MGC Traben Trarbach'!C9+'MGC Traben Trarbach'!D9+'MGC Traben Trarbach'!F9+'MGC Traben Trarbach'!G9+'MGC Traben Trarbach'!H9+'MGC Traben Trarbach'!I9+'MGC Traben Trarbach'!K9+'MGC Traben Trarbach'!L9+'MGC Traben Trarbach'!M9+'MGC Traben Trarbach'!N9+'MGC Traben Trarbach'!P9+'MGC Traben Trarbach'!Q9+'MGC Traben Trarbach'!R9+'MGC Traben Trarbach'!S9+'MGC Traben Trarbach'!A33+'MGC Traben Trarbach'!B33+'MGC Traben Trarbach'!C33+'MGC Traben Trarbach'!D33</f>
        <v>35</v>
      </c>
      <c r="I8" s="110">
        <f>SUM(Niederzissen!A9,Niederzissen!B9,Niederzissen!C9,Niederzissen!D9,Niederzissen!F9,Niederzissen!G9,Niederzissen!H9,Niederzissen!I9,Niederzissen!K9,Niederzissen!L9,Niederzissen!M9,Niederzissen!N9,Niederzissen!P9,Niederzissen!Q9,Niederzissen!R9,Niederzissen!S9,Niederzissen!A33,Niederzissen!B33,Niederzissen!C33,Niederzissen!D33,)</f>
        <v>29</v>
      </c>
    </row>
    <row r="9" spans="1:9" ht="19.5" thickBot="1" thickTop="1">
      <c r="A9" s="111">
        <v>6</v>
      </c>
      <c r="B9" s="219" t="s">
        <v>195</v>
      </c>
      <c r="C9" s="110">
        <f>Hachenburg!A10+Hachenburg!B10+Hachenburg!C10+Hachenburg!D10+Hachenburg!F10+Hachenburg!G10+Hachenburg!H10+Hachenburg!I10+Hachenburg!K10+Hachenburg!L10+Hachenburg!M10+Hachenburg!N10+Hachenburg!P10+Hachenburg!Q10+Hachenburg!R10+Hachenburg!S10+Hachenburg!A34+Hachenburg!B34+Hachenburg!C34+Hachenburg!D34</f>
        <v>17</v>
      </c>
      <c r="D9" s="110">
        <f>'2,MGC Worms'!A10+'2,MGC Worms'!B10+'2,MGC Worms'!C10+'2,MGC Worms'!D10+'2,MGC Worms'!F10+'2,MGC Worms'!G10+'2,MGC Worms'!H10+'2,MGC Worms'!I10+'2,MGC Worms'!K10+'2,MGC Worms'!L10+'2,MGC Worms'!M10+'2,MGC Worms'!N10+'2,MGC Worms'!P10+'2,MGC Worms'!Q10+'2,MGC Worms'!R10+'2,MGC Worms'!S10+'2,MGC Worms'!A34+'2,MGC Worms'!B34+'2,MGC Worms'!C34+'2,MGC Worms'!D34</f>
        <v>17</v>
      </c>
      <c r="E9" s="110">
        <f>SUM('Spielgemeinschaft Kaste Niederz'!A10,'Spielgemeinschaft Kaste Niederz'!B10,'Spielgemeinschaft Kaste Niederz'!C10,'Spielgemeinschaft Kaste Niederz'!D10,'Spielgemeinschaft Kaste Niederz'!F10,'Spielgemeinschaft Kaste Niederz'!G10,'Spielgemeinschaft Kaste Niederz'!H10,'Spielgemeinschaft Kaste Niederz'!I10,'Spielgemeinschaft Kaste Niederz'!K10,'Spielgemeinschaft Kaste Niederz'!L10,'Spielgemeinschaft Kaste Niederz'!M10,'Spielgemeinschaft Kaste Niederz'!N10,'Spielgemeinschaft Kaste Niederz'!P10,'Spielgemeinschaft Kaste Niederz'!Q10,'Spielgemeinschaft Kaste Niederz'!R10,'Spielgemeinschaft Kaste Niederz'!S10,'Spielgemeinschaft Kaste Niederz'!A34,'Spielgemeinschaft Kaste Niederz'!B34,'Spielgemeinschaft Kaste Niederz'!C34,'Spielgemeinschaft Kaste Niederz'!D34)</f>
        <v>18</v>
      </c>
      <c r="F9" s="110">
        <f>'MGC Traben Trarbach 2'!A10+'MGC Traben Trarbach 2'!B10+'MGC Traben Trarbach 2'!C10+'MGC Traben Trarbach 2'!D10+'MGC Traben Trarbach 2'!F10+'MGC Traben Trarbach 2'!G10+'MGC Traben Trarbach 2'!H10+'MGC Traben Trarbach 2'!I10+'MGC Traben Trarbach 2'!K10+'MGC Traben Trarbach 2'!L10+'MGC Traben Trarbach 2'!M10+'MGC Traben Trarbach 2'!N10+'MGC Traben Trarbach 2'!P10+'MGC Traben Trarbach 2'!Q10+'MGC Traben Trarbach 2'!R10+'MGC Traben Trarbach 2'!S10+'MGC Traben Trarbach 2'!A34+'MGC Traben Trarbach 2'!B34+'MGC Traben Trarbach 2'!C34+'MGC Traben Trarbach 2'!D34</f>
        <v>18</v>
      </c>
      <c r="G9" s="110">
        <f>'BGC Rodalben'!A10+'BGC Rodalben'!B10+'BGC Rodalben'!C10+'BGC Rodalben'!D10+'BGC Rodalben'!F10+'BGC Rodalben'!G10+'BGC Rodalben'!H10+'BGC Rodalben'!I10+'BGC Rodalben'!K10+'BGC Rodalben'!L10+'BGC Rodalben'!M10+'BGC Rodalben'!N10+'BGC Rodalben'!P10+'BGC Rodalben'!Q10+'BGC Rodalben'!R10+'BGC Rodalben'!S10+'BGC Rodalben'!A34+'BGC Rodalben'!B34+'BGC Rodalben'!C34+'BGC Rodalben'!D34</f>
        <v>18</v>
      </c>
      <c r="H9" s="110">
        <f>'MGC Traben Trarbach'!A10+'MGC Traben Trarbach'!B10+'MGC Traben Trarbach'!C10+'MGC Traben Trarbach'!D10+'MGC Traben Trarbach'!F10+'MGC Traben Trarbach'!G10+'MGC Traben Trarbach'!H10+'MGC Traben Trarbach'!I10+'MGC Traben Trarbach'!K10+'MGC Traben Trarbach'!L10+'MGC Traben Trarbach'!M10+'MGC Traben Trarbach'!N10+'MGC Traben Trarbach'!P10+'MGC Traben Trarbach'!Q10+'MGC Traben Trarbach'!R10+'MGC Traben Trarbach'!S10+'MGC Traben Trarbach'!A34+'MGC Traben Trarbach'!B34+'MGC Traben Trarbach'!C34+'MGC Traben Trarbach'!D34</f>
        <v>19</v>
      </c>
      <c r="I9" s="221">
        <f>SUM(Niederzissen!A10,Niederzissen!B10,Niederzissen!C10,Niederzissen!D10,Niederzissen!F10,Niederzissen!G10,Niederzissen!H10,Niederzissen!I10,Niederzissen!K10,Niederzissen!L10,Niederzissen!M10,Niederzissen!N10,Niederzissen!P10,Niederzissen!Q10,Niederzissen!R10,Niederzissen!S10,Niederzissen!A34,Niederzissen!B34,Niederzissen!C34,Niederzissen!D34,)</f>
        <v>16</v>
      </c>
    </row>
    <row r="10" spans="1:9" ht="19.5" thickBot="1" thickTop="1">
      <c r="A10" s="111">
        <v>7</v>
      </c>
      <c r="B10" s="219" t="s">
        <v>200</v>
      </c>
      <c r="C10" s="221">
        <f>Hachenburg!A11+Hachenburg!B11+Hachenburg!C11+Hachenburg!D11+Hachenburg!F11+Hachenburg!G11+Hachenburg!H11+Hachenburg!I11+Hachenburg!K11+Hachenburg!L11+Hachenburg!M11+Hachenburg!N11+Hachenburg!P11+Hachenburg!Q11+Hachenburg!R11+Hachenburg!S11+Hachenburg!A35+Hachenburg!B35+Hachenburg!C35+Hachenburg!D35</f>
        <v>26</v>
      </c>
      <c r="D10" s="110">
        <f>'2,MGC Worms'!A11+'2,MGC Worms'!B11+'2,MGC Worms'!C11+'2,MGC Worms'!D11+'2,MGC Worms'!F11+'2,MGC Worms'!G11+'2,MGC Worms'!H11+'2,MGC Worms'!I11+'2,MGC Worms'!K11+'2,MGC Worms'!L11+'2,MGC Worms'!M11+'2,MGC Worms'!N11+'2,MGC Worms'!P11+'2,MGC Worms'!Q11+'2,MGC Worms'!R11+'2,MGC Worms'!S11+'2,MGC Worms'!A35+'2,MGC Worms'!B35+'2,MGC Worms'!C35+'2,MGC Worms'!D35</f>
        <v>28</v>
      </c>
      <c r="E10" s="110">
        <f>SUM('Spielgemeinschaft Kaste Niederz'!A11,'Spielgemeinschaft Kaste Niederz'!B11,'Spielgemeinschaft Kaste Niederz'!C11,'Spielgemeinschaft Kaste Niederz'!D11,'Spielgemeinschaft Kaste Niederz'!F11,'Spielgemeinschaft Kaste Niederz'!G11,'Spielgemeinschaft Kaste Niederz'!H11,'Spielgemeinschaft Kaste Niederz'!I11,'Spielgemeinschaft Kaste Niederz'!K11,'Spielgemeinschaft Kaste Niederz'!L11,'Spielgemeinschaft Kaste Niederz'!M11,'Spielgemeinschaft Kaste Niederz'!N11,'Spielgemeinschaft Kaste Niederz'!P11,'Spielgemeinschaft Kaste Niederz'!Q11,'Spielgemeinschaft Kaste Niederz'!R11,'Spielgemeinschaft Kaste Niederz'!S11,'Spielgemeinschaft Kaste Niederz'!A35,'Spielgemeinschaft Kaste Niederz'!B35,'Spielgemeinschaft Kaste Niederz'!C35,'Spielgemeinschaft Kaste Niederz'!D35)</f>
        <v>29</v>
      </c>
      <c r="F10" s="110">
        <f>'MGC Traben Trarbach 2'!A11+'MGC Traben Trarbach 2'!B11+'MGC Traben Trarbach 2'!C11+'MGC Traben Trarbach 2'!D11+'MGC Traben Trarbach 2'!F11+'MGC Traben Trarbach 2'!G11+'MGC Traben Trarbach 2'!H11+'MGC Traben Trarbach 2'!I11+'MGC Traben Trarbach 2'!K11+'MGC Traben Trarbach 2'!L11+'MGC Traben Trarbach 2'!M11+'MGC Traben Trarbach 2'!N11+'MGC Traben Trarbach 2'!P11+'MGC Traben Trarbach 2'!Q11+'MGC Traben Trarbach 2'!R11+'MGC Traben Trarbach 2'!S11+'MGC Traben Trarbach 2'!A35+'MGC Traben Trarbach 2'!B35+'MGC Traben Trarbach 2'!C35+'MGC Traben Trarbach 2'!D35</f>
        <v>29</v>
      </c>
      <c r="G10" s="110">
        <f>'BGC Rodalben'!A11+'BGC Rodalben'!B11+'BGC Rodalben'!C11+'BGC Rodalben'!D11+'BGC Rodalben'!F11+'BGC Rodalben'!G11+'BGC Rodalben'!H11+'BGC Rodalben'!I11+'BGC Rodalben'!K11+'BGC Rodalben'!L11+'BGC Rodalben'!M11+'BGC Rodalben'!N11+'BGC Rodalben'!P11+'BGC Rodalben'!Q11+'BGC Rodalben'!R11+'BGC Rodalben'!S11+'BGC Rodalben'!A35+'BGC Rodalben'!B35+'BGC Rodalben'!C35+'BGC Rodalben'!D35</f>
        <v>30</v>
      </c>
      <c r="H10" s="110">
        <f>'MGC Traben Trarbach'!A11+'MGC Traben Trarbach'!B11+'MGC Traben Trarbach'!C11+'MGC Traben Trarbach'!D11+'MGC Traben Trarbach'!F11+'MGC Traben Trarbach'!G11+'MGC Traben Trarbach'!H11+'MGC Traben Trarbach'!I11+'MGC Traben Trarbach'!K11+'MGC Traben Trarbach'!L11+'MGC Traben Trarbach'!M11+'MGC Traben Trarbach'!N11+'MGC Traben Trarbach'!P11+'MGC Traben Trarbach'!Q11+'MGC Traben Trarbach'!R11+'MGC Traben Trarbach'!S11+'MGC Traben Trarbach'!A35+'MGC Traben Trarbach'!B35+'MGC Traben Trarbach'!C35+'MGC Traben Trarbach'!D35</f>
        <v>29</v>
      </c>
      <c r="I10" s="221">
        <f>SUM(Niederzissen!A11,Niederzissen!B11,Niederzissen!C11,Niederzissen!D11,Niederzissen!F11,Niederzissen!G11,Niederzissen!H11,Niederzissen!I11,Niederzissen!K11,Niederzissen!L11,Niederzissen!M11,Niederzissen!N11,Niederzissen!P11,Niederzissen!Q11,Niederzissen!R11,Niederzissen!S11,Niederzissen!A35,Niederzissen!B35,Niederzissen!C35,Niederzissen!D35,)</f>
        <v>26</v>
      </c>
    </row>
    <row r="11" spans="1:9" ht="19.5" thickBot="1" thickTop="1">
      <c r="A11" s="111">
        <v>8</v>
      </c>
      <c r="B11" s="219" t="s">
        <v>192</v>
      </c>
      <c r="C11" s="110">
        <f>Hachenburg!A12+Hachenburg!B12+Hachenburg!C12+Hachenburg!D12+Hachenburg!F12+Hachenburg!G12+Hachenburg!H12+Hachenburg!I12+Hachenburg!K12+Hachenburg!L12+Hachenburg!M12+Hachenburg!N12+Hachenburg!P12+Hachenburg!Q12+Hachenburg!R12+Hachenburg!S12+Hachenburg!A36+Hachenburg!B36+Hachenburg!C36+Hachenburg!D36</f>
        <v>28</v>
      </c>
      <c r="D11" s="110">
        <f>'2,MGC Worms'!A12+'2,MGC Worms'!B12+'2,MGC Worms'!C12+'2,MGC Worms'!D12+'2,MGC Worms'!F12+'2,MGC Worms'!G12+'2,MGC Worms'!H12+'2,MGC Worms'!I12+'2,MGC Worms'!K12+'2,MGC Worms'!L12+'2,MGC Worms'!M12+'2,MGC Worms'!N12+'2,MGC Worms'!P12+'2,MGC Worms'!Q12+'2,MGC Worms'!R12+'2,MGC Worms'!S12+'2,MGC Worms'!A36+'2,MGC Worms'!B36+'2,MGC Worms'!C36+'2,MGC Worms'!D36</f>
        <v>27</v>
      </c>
      <c r="E11" s="110">
        <f>SUM('Spielgemeinschaft Kaste Niederz'!A12,'Spielgemeinschaft Kaste Niederz'!B12,'Spielgemeinschaft Kaste Niederz'!C12,'Spielgemeinschaft Kaste Niederz'!D12,'Spielgemeinschaft Kaste Niederz'!F12,'Spielgemeinschaft Kaste Niederz'!G12,'Spielgemeinschaft Kaste Niederz'!H12,'Spielgemeinschaft Kaste Niederz'!I12,'Spielgemeinschaft Kaste Niederz'!K12,'Spielgemeinschaft Kaste Niederz'!L12,'Spielgemeinschaft Kaste Niederz'!M12,'Spielgemeinschaft Kaste Niederz'!N12,'Spielgemeinschaft Kaste Niederz'!P12,'Spielgemeinschaft Kaste Niederz'!Q12,'Spielgemeinschaft Kaste Niederz'!R12,'Spielgemeinschaft Kaste Niederz'!S12,'Spielgemeinschaft Kaste Niederz'!A36,'Spielgemeinschaft Kaste Niederz'!B36,'Spielgemeinschaft Kaste Niederz'!C36,'Spielgemeinschaft Kaste Niederz'!D36)</f>
        <v>27</v>
      </c>
      <c r="F11" s="110">
        <f>'MGC Traben Trarbach 2'!A12+'MGC Traben Trarbach 2'!B12+'MGC Traben Trarbach 2'!C12+'MGC Traben Trarbach 2'!D12+'MGC Traben Trarbach 2'!F12+'MGC Traben Trarbach 2'!G12+'MGC Traben Trarbach 2'!H12+'MGC Traben Trarbach 2'!I12+'MGC Traben Trarbach 2'!K12+'MGC Traben Trarbach 2'!L12+'MGC Traben Trarbach 2'!M12+'MGC Traben Trarbach 2'!N12+'MGC Traben Trarbach 2'!P12+'MGC Traben Trarbach 2'!Q12+'MGC Traben Trarbach 2'!R12+'MGC Traben Trarbach 2'!S12+'MGC Traben Trarbach 2'!A36+'MGC Traben Trarbach 2'!B36+'MGC Traben Trarbach 2'!C36+'MGC Traben Trarbach 2'!D36</f>
        <v>20</v>
      </c>
      <c r="G11" s="110">
        <f>'BGC Rodalben'!A12+'BGC Rodalben'!B12+'BGC Rodalben'!C12+'BGC Rodalben'!D12+'BGC Rodalben'!F12+'BGC Rodalben'!G12+'BGC Rodalben'!H12+'BGC Rodalben'!I12+'BGC Rodalben'!K12+'BGC Rodalben'!L12+'BGC Rodalben'!M12+'BGC Rodalben'!N12+'BGC Rodalben'!P12+'BGC Rodalben'!Q12+'BGC Rodalben'!R12+'BGC Rodalben'!S12+'BGC Rodalben'!A36+'BGC Rodalben'!B36+'BGC Rodalben'!C36+'BGC Rodalben'!D36</f>
        <v>33</v>
      </c>
      <c r="H11" s="221">
        <f>'MGC Traben Trarbach'!A12+'MGC Traben Trarbach'!B12+'MGC Traben Trarbach'!C12+'MGC Traben Trarbach'!D12+'MGC Traben Trarbach'!F12+'MGC Traben Trarbach'!G12+'MGC Traben Trarbach'!H12+'MGC Traben Trarbach'!I12+'MGC Traben Trarbach'!K12+'MGC Traben Trarbach'!L12+'MGC Traben Trarbach'!M12+'MGC Traben Trarbach'!N12+'MGC Traben Trarbach'!P12+'MGC Traben Trarbach'!Q12+'MGC Traben Trarbach'!R12+'MGC Traben Trarbach'!S12+'MGC Traben Trarbach'!A36+'MGC Traben Trarbach'!B36+'MGC Traben Trarbach'!C36+'MGC Traben Trarbach'!D36</f>
        <v>25</v>
      </c>
      <c r="I11" s="110">
        <f>SUM(Niederzissen!A12,Niederzissen!B12,Niederzissen!C12,Niederzissen!D12,Niederzissen!F12,Niederzissen!G12,Niederzissen!H12,Niederzissen!I12,Niederzissen!K12,Niederzissen!L12,Niederzissen!M12,Niederzissen!N12,Niederzissen!P12,Niederzissen!Q12,Niederzissen!R12,Niederzissen!S12,Niederzissen!A36,Niederzissen!B36,Niederzissen!C36,Niederzissen!D36,)</f>
        <v>27</v>
      </c>
    </row>
    <row r="12" spans="1:9" ht="19.5" thickBot="1" thickTop="1">
      <c r="A12" s="111">
        <v>9</v>
      </c>
      <c r="B12" s="219" t="s">
        <v>191</v>
      </c>
      <c r="C12" s="110">
        <f>Hachenburg!A13+Hachenburg!B13+Hachenburg!C13+Hachenburg!D13+Hachenburg!F13+Hachenburg!G13+Hachenburg!H13+Hachenburg!I13+Hachenburg!K13+Hachenburg!L13+Hachenburg!M13+Hachenburg!N13+Hachenburg!P13+Hachenburg!Q13+Hachenburg!R13+Hachenburg!S13+Hachenburg!A37+Hachenburg!B37+Hachenburg!C37+Hachenburg!D37</f>
        <v>19</v>
      </c>
      <c r="D12" s="221">
        <f>'2,MGC Worms'!A13+'2,MGC Worms'!B13+'2,MGC Worms'!C13+'2,MGC Worms'!D13+'2,MGC Worms'!F13+'2,MGC Worms'!G13+'2,MGC Worms'!H13+'2,MGC Worms'!I13+'2,MGC Worms'!K13+'2,MGC Worms'!L13+'2,MGC Worms'!M13+'2,MGC Worms'!N13+'2,MGC Worms'!P13+'2,MGC Worms'!Q13+'2,MGC Worms'!R13+'2,MGC Worms'!S13+'2,MGC Worms'!A37+'2,MGC Worms'!B37+'2,MGC Worms'!C37+'2,MGC Worms'!D37</f>
        <v>18</v>
      </c>
      <c r="E12" s="110">
        <f>SUM('Spielgemeinschaft Kaste Niederz'!A13,'Spielgemeinschaft Kaste Niederz'!B13,'Spielgemeinschaft Kaste Niederz'!C13,'Spielgemeinschaft Kaste Niederz'!D13,'Spielgemeinschaft Kaste Niederz'!F13,'Spielgemeinschaft Kaste Niederz'!G13,'Spielgemeinschaft Kaste Niederz'!H13,'Spielgemeinschaft Kaste Niederz'!I13,'Spielgemeinschaft Kaste Niederz'!K13,'Spielgemeinschaft Kaste Niederz'!L13,'Spielgemeinschaft Kaste Niederz'!M13,'Spielgemeinschaft Kaste Niederz'!N13,'Spielgemeinschaft Kaste Niederz'!P13,'Spielgemeinschaft Kaste Niederz'!Q13,'Spielgemeinschaft Kaste Niederz'!R13,'Spielgemeinschaft Kaste Niederz'!S13,'Spielgemeinschaft Kaste Niederz'!A37,'Spielgemeinschaft Kaste Niederz'!B37,'Spielgemeinschaft Kaste Niederz'!C37,'Spielgemeinschaft Kaste Niederz'!D37)</f>
        <v>29</v>
      </c>
      <c r="F12" s="110">
        <f>'MGC Traben Trarbach 2'!A13+'MGC Traben Trarbach 2'!B13+'MGC Traben Trarbach 2'!C13+'MGC Traben Trarbach 2'!D13+'MGC Traben Trarbach 2'!F13+'MGC Traben Trarbach 2'!G13+'MGC Traben Trarbach 2'!H13+'MGC Traben Trarbach 2'!I13+'MGC Traben Trarbach 2'!K13+'MGC Traben Trarbach 2'!L13+'MGC Traben Trarbach 2'!M13+'MGC Traben Trarbach 2'!N13+'MGC Traben Trarbach 2'!P13+'MGC Traben Trarbach 2'!Q13+'MGC Traben Trarbach 2'!R13+'MGC Traben Trarbach 2'!S13+'MGC Traben Trarbach 2'!A37+'MGC Traben Trarbach 2'!B37+'MGC Traben Trarbach 2'!C37+'MGC Traben Trarbach 2'!D37</f>
        <v>19</v>
      </c>
      <c r="G12" s="110">
        <f>'BGC Rodalben'!A13+'BGC Rodalben'!B13+'BGC Rodalben'!C13+'BGC Rodalben'!D13+'BGC Rodalben'!F13+'BGC Rodalben'!G13+'BGC Rodalben'!H13+'BGC Rodalben'!I13+'BGC Rodalben'!K13+'BGC Rodalben'!L13+'BGC Rodalben'!M13+'BGC Rodalben'!N13+'BGC Rodalben'!P13+'BGC Rodalben'!Q13+'BGC Rodalben'!R13+'BGC Rodalben'!S13+'BGC Rodalben'!A37+'BGC Rodalben'!B37+'BGC Rodalben'!C37+'BGC Rodalben'!D37</f>
        <v>20</v>
      </c>
      <c r="H12" s="110">
        <f>'MGC Traben Trarbach'!A13+'MGC Traben Trarbach'!B13+'MGC Traben Trarbach'!C13+'MGC Traben Trarbach'!D13+'MGC Traben Trarbach'!F13+'MGC Traben Trarbach'!G13+'MGC Traben Trarbach'!H13+'MGC Traben Trarbach'!I13+'MGC Traben Trarbach'!K13+'MGC Traben Trarbach'!L13+'MGC Traben Trarbach'!M13+'MGC Traben Trarbach'!N13+'MGC Traben Trarbach'!P13+'MGC Traben Trarbach'!Q13+'MGC Traben Trarbach'!R13+'MGC Traben Trarbach'!S13+'MGC Traben Trarbach'!A37+'MGC Traben Trarbach'!B37+'MGC Traben Trarbach'!C37+'MGC Traben Trarbach'!D37</f>
        <v>20</v>
      </c>
      <c r="I12" s="110">
        <f>SUM(Niederzissen!A13,Niederzissen!B13,Niederzissen!C13,Niederzissen!D13,Niederzissen!F13,Niederzissen!G13,Niederzissen!H13,Niederzissen!I13,Niederzissen!K13,Niederzissen!L13,Niederzissen!M13,Niederzissen!N13,Niederzissen!P13,Niederzissen!Q13,Niederzissen!R13,Niederzissen!S13,Niederzissen!A37,Niederzissen!B37,Niederzissen!C37,Niederzissen!D37,)</f>
        <v>21</v>
      </c>
    </row>
    <row r="13" spans="1:9" ht="19.5" thickBot="1" thickTop="1">
      <c r="A13" s="111">
        <v>10</v>
      </c>
      <c r="B13" s="219" t="s">
        <v>187</v>
      </c>
      <c r="C13" s="110">
        <f>Hachenburg!A14+Hachenburg!B14+Hachenburg!C14+Hachenburg!D14+Hachenburg!F14+Hachenburg!G14+Hachenburg!H14+Hachenburg!I14+Hachenburg!K14+Hachenburg!L14+Hachenburg!M14+Hachenburg!N14+Hachenburg!P14+Hachenburg!Q14+Hachenburg!R14+Hachenburg!S14+Hachenburg!A38+Hachenburg!B38+Hachenburg!C38+Hachenburg!D38</f>
        <v>25</v>
      </c>
      <c r="D13" s="110">
        <f>'2,MGC Worms'!A14+'2,MGC Worms'!B14+'2,MGC Worms'!C14+'2,MGC Worms'!D14+'2,MGC Worms'!F14+'2,MGC Worms'!G14+'2,MGC Worms'!H14+'2,MGC Worms'!I14+'2,MGC Worms'!K14+'2,MGC Worms'!L14+'2,MGC Worms'!M14+'2,MGC Worms'!N14+'2,MGC Worms'!P14+'2,MGC Worms'!Q14+'2,MGC Worms'!R14+'2,MGC Worms'!S14+'2,MGC Worms'!A38+'2,MGC Worms'!B38+'2,MGC Worms'!C38+'2,MGC Worms'!D38</f>
        <v>25</v>
      </c>
      <c r="E13" s="110">
        <f>SUM('Spielgemeinschaft Kaste Niederz'!A14,'Spielgemeinschaft Kaste Niederz'!B14,'Spielgemeinschaft Kaste Niederz'!C14,'Spielgemeinschaft Kaste Niederz'!D14,'Spielgemeinschaft Kaste Niederz'!F14,'Spielgemeinschaft Kaste Niederz'!G14,'Spielgemeinschaft Kaste Niederz'!H14,'Spielgemeinschaft Kaste Niederz'!I14,'Spielgemeinschaft Kaste Niederz'!K14,'Spielgemeinschaft Kaste Niederz'!L14,'Spielgemeinschaft Kaste Niederz'!M14,'Spielgemeinschaft Kaste Niederz'!N14,'Spielgemeinschaft Kaste Niederz'!P14,'Spielgemeinschaft Kaste Niederz'!Q14,'Spielgemeinschaft Kaste Niederz'!R14,'Spielgemeinschaft Kaste Niederz'!S14,'Spielgemeinschaft Kaste Niederz'!A38,'Spielgemeinschaft Kaste Niederz'!B38,'Spielgemeinschaft Kaste Niederz'!C38,'Spielgemeinschaft Kaste Niederz'!D38)</f>
        <v>30</v>
      </c>
      <c r="F13" s="110">
        <f>'MGC Traben Trarbach 2'!A14+'MGC Traben Trarbach 2'!B14+'MGC Traben Trarbach 2'!C14+'MGC Traben Trarbach 2'!D14+'MGC Traben Trarbach 2'!F14+'MGC Traben Trarbach 2'!G14+'MGC Traben Trarbach 2'!H14+'MGC Traben Trarbach 2'!I14+'MGC Traben Trarbach 2'!K14+'MGC Traben Trarbach 2'!L14+'MGC Traben Trarbach 2'!M14+'MGC Traben Trarbach 2'!N14+'MGC Traben Trarbach 2'!P14+'MGC Traben Trarbach 2'!Q14+'MGC Traben Trarbach 2'!R14+'MGC Traben Trarbach 2'!S14+'MGC Traben Trarbach 2'!A38+'MGC Traben Trarbach 2'!B38+'MGC Traben Trarbach 2'!C38+'MGC Traben Trarbach 2'!D38</f>
        <v>28</v>
      </c>
      <c r="G13" s="221">
        <f>'BGC Rodalben'!A14+'BGC Rodalben'!B14+'BGC Rodalben'!C14+'BGC Rodalben'!D14+'BGC Rodalben'!F14+'BGC Rodalben'!G14+'BGC Rodalben'!H14+'BGC Rodalben'!I14+'BGC Rodalben'!K14+'BGC Rodalben'!L14+'BGC Rodalben'!M14+'BGC Rodalben'!N14+'BGC Rodalben'!P14+'BGC Rodalben'!Q14+'BGC Rodalben'!R14+'BGC Rodalben'!S14+'BGC Rodalben'!A38+'BGC Rodalben'!B38+'BGC Rodalben'!C38+'BGC Rodalben'!D38</f>
        <v>21</v>
      </c>
      <c r="H13" s="110">
        <f>'MGC Traben Trarbach'!A14+'MGC Traben Trarbach'!B14+'MGC Traben Trarbach'!C14+'MGC Traben Trarbach'!D14+'MGC Traben Trarbach'!F14+'MGC Traben Trarbach'!G14+'MGC Traben Trarbach'!H14+'MGC Traben Trarbach'!I14+'MGC Traben Trarbach'!K14+'MGC Traben Trarbach'!L14+'MGC Traben Trarbach'!M14+'MGC Traben Trarbach'!N14+'MGC Traben Trarbach'!P14+'MGC Traben Trarbach'!Q14+'MGC Traben Trarbach'!R14+'MGC Traben Trarbach'!S14+'MGC Traben Trarbach'!A38+'MGC Traben Trarbach'!B38+'MGC Traben Trarbach'!C38+'MGC Traben Trarbach'!D38</f>
        <v>25</v>
      </c>
      <c r="I13" s="110">
        <f>SUM(Niederzissen!A14,Niederzissen!B14,Niederzissen!C14,Niederzissen!D14,Niederzissen!F14,Niederzissen!G14,Niederzissen!H14,Niederzissen!I14,Niederzissen!K14,Niederzissen!L14,Niederzissen!M14,Niederzissen!N14,Niederzissen!P14,Niederzissen!Q14,Niederzissen!R14,Niederzissen!S14,Niederzissen!A38,Niederzissen!B38,Niederzissen!C38,Niederzissen!D38,)</f>
        <v>25</v>
      </c>
    </row>
    <row r="14" spans="1:9" ht="19.5" thickBot="1" thickTop="1">
      <c r="A14" s="111">
        <v>11</v>
      </c>
      <c r="B14" s="219" t="s">
        <v>204</v>
      </c>
      <c r="C14" s="110">
        <f>Hachenburg!A15+Hachenburg!B15+Hachenburg!C15+Hachenburg!D15+Hachenburg!F15+Hachenburg!G15+Hachenburg!H15+Hachenburg!I15+Hachenburg!K15+Hachenburg!L15+Hachenburg!M15+Hachenburg!N15+Hachenburg!P15+Hachenburg!Q15+Hachenburg!R15+Hachenburg!S15+Hachenburg!A39+Hachenburg!B39+Hachenburg!C39+Hachenburg!D39</f>
        <v>24</v>
      </c>
      <c r="D14" s="110">
        <f>'2,MGC Worms'!A15+'2,MGC Worms'!B15+'2,MGC Worms'!C15+'2,MGC Worms'!D15+'2,MGC Worms'!F15+'2,MGC Worms'!G15+'2,MGC Worms'!H15+'2,MGC Worms'!I15+'2,MGC Worms'!K15+'2,MGC Worms'!L15+'2,MGC Worms'!M15+'2,MGC Worms'!N15+'2,MGC Worms'!P15+'2,MGC Worms'!Q15+'2,MGC Worms'!R15+'2,MGC Worms'!S15+'2,MGC Worms'!A39+'2,MGC Worms'!B39+'2,MGC Worms'!C39+'2,MGC Worms'!D39</f>
        <v>20</v>
      </c>
      <c r="E14" s="110">
        <f>SUM('Spielgemeinschaft Kaste Niederz'!A15,'Spielgemeinschaft Kaste Niederz'!B15,'Spielgemeinschaft Kaste Niederz'!C15,'Spielgemeinschaft Kaste Niederz'!D15,'Spielgemeinschaft Kaste Niederz'!F15,'Spielgemeinschaft Kaste Niederz'!G15,'Spielgemeinschaft Kaste Niederz'!H15,'Spielgemeinschaft Kaste Niederz'!I15,'Spielgemeinschaft Kaste Niederz'!K15,'Spielgemeinschaft Kaste Niederz'!L15,'Spielgemeinschaft Kaste Niederz'!M15,'Spielgemeinschaft Kaste Niederz'!N15,'Spielgemeinschaft Kaste Niederz'!P15,'Spielgemeinschaft Kaste Niederz'!Q15,'Spielgemeinschaft Kaste Niederz'!R15,'Spielgemeinschaft Kaste Niederz'!S15,'Spielgemeinschaft Kaste Niederz'!A39,'Spielgemeinschaft Kaste Niederz'!B39,'Spielgemeinschaft Kaste Niederz'!C39,'Spielgemeinschaft Kaste Niederz'!D39)</f>
        <v>22</v>
      </c>
      <c r="F14" s="110">
        <f>'MGC Traben Trarbach 2'!A15+'MGC Traben Trarbach 2'!B15+'MGC Traben Trarbach 2'!C15+'MGC Traben Trarbach 2'!D15+'MGC Traben Trarbach 2'!F15+'MGC Traben Trarbach 2'!G15+'MGC Traben Trarbach 2'!H15+'MGC Traben Trarbach 2'!I15+'MGC Traben Trarbach 2'!K15+'MGC Traben Trarbach 2'!L15+'MGC Traben Trarbach 2'!M15+'MGC Traben Trarbach 2'!N15+'MGC Traben Trarbach 2'!P15+'MGC Traben Trarbach 2'!Q15+'MGC Traben Trarbach 2'!R15+'MGC Traben Trarbach 2'!S15+'MGC Traben Trarbach 2'!A39+'MGC Traben Trarbach 2'!B39+'MGC Traben Trarbach 2'!C39+'MGC Traben Trarbach 2'!D39</f>
        <v>21</v>
      </c>
      <c r="G14" s="110">
        <f>'BGC Rodalben'!A15+'BGC Rodalben'!B15+'BGC Rodalben'!C15+'BGC Rodalben'!D15+'BGC Rodalben'!F15+'BGC Rodalben'!G15+'BGC Rodalben'!H15+'BGC Rodalben'!I15+'BGC Rodalben'!K15+'BGC Rodalben'!L15+'BGC Rodalben'!M15+'BGC Rodalben'!N15+'BGC Rodalben'!P15+'BGC Rodalben'!Q15+'BGC Rodalben'!R15+'BGC Rodalben'!S15+'BGC Rodalben'!A39+'BGC Rodalben'!B39+'BGC Rodalben'!C39+'BGC Rodalben'!D39</f>
        <v>23</v>
      </c>
      <c r="H14" s="221">
        <f>'MGC Traben Trarbach'!A15+'MGC Traben Trarbach'!B15+'MGC Traben Trarbach'!C15+'MGC Traben Trarbach'!D15+'MGC Traben Trarbach'!F15+'MGC Traben Trarbach'!G15+'MGC Traben Trarbach'!H15+'MGC Traben Trarbach'!I15+'MGC Traben Trarbach'!K15+'MGC Traben Trarbach'!L15+'MGC Traben Trarbach'!M15+'MGC Traben Trarbach'!N15+'MGC Traben Trarbach'!P15+'MGC Traben Trarbach'!Q15+'MGC Traben Trarbach'!R15+'MGC Traben Trarbach'!S15+'MGC Traben Trarbach'!A39+'MGC Traben Trarbach'!B39+'MGC Traben Trarbach'!C39+'MGC Traben Trarbach'!D39</f>
        <v>18</v>
      </c>
      <c r="I14" s="110">
        <f>SUM(Niederzissen!A15,Niederzissen!B15,Niederzissen!C15,Niederzissen!D15,Niederzissen!F15,Niederzissen!G15,Niederzissen!H15,Niederzissen!I15,Niederzissen!K15,Niederzissen!L15,Niederzissen!M15,Niederzissen!N15,Niederzissen!P15,Niederzissen!Q15,Niederzissen!R15,Niederzissen!S15,Niederzissen!A39,Niederzissen!B39,Niederzissen!C39,Niederzissen!D39,)</f>
        <v>21</v>
      </c>
    </row>
    <row r="15" spans="1:9" ht="19.5" thickBot="1" thickTop="1">
      <c r="A15" s="111">
        <v>12</v>
      </c>
      <c r="B15" s="219" t="s">
        <v>193</v>
      </c>
      <c r="C15" s="110">
        <f>Hachenburg!A16+Hachenburg!B16+Hachenburg!C16+Hachenburg!D16+Hachenburg!F16+Hachenburg!G16+Hachenburg!H16+Hachenburg!I16+Hachenburg!K16+Hachenburg!L16+Hachenburg!M16+Hachenburg!N16+Hachenburg!P16+Hachenburg!Q16+Hachenburg!R16+Hachenburg!S16+Hachenburg!A40+Hachenburg!B40+Hachenburg!C40+Hachenburg!D40</f>
        <v>21</v>
      </c>
      <c r="D15" s="110">
        <f>'2,MGC Worms'!A16+'2,MGC Worms'!B16+'2,MGC Worms'!C16+'2,MGC Worms'!D16+'2,MGC Worms'!F16+'2,MGC Worms'!G16+'2,MGC Worms'!H16+'2,MGC Worms'!I16+'2,MGC Worms'!K16+'2,MGC Worms'!L16+'2,MGC Worms'!M16+'2,MGC Worms'!N16+'2,MGC Worms'!P16+'2,MGC Worms'!Q16+'2,MGC Worms'!R16+'2,MGC Worms'!S16+'2,MGC Worms'!A40+'2,MGC Worms'!B40+'2,MGC Worms'!C40+'2,MGC Worms'!D40</f>
        <v>19</v>
      </c>
      <c r="E15" s="221">
        <f>SUM('Spielgemeinschaft Kaste Niederz'!A16,'Spielgemeinschaft Kaste Niederz'!B16,'Spielgemeinschaft Kaste Niederz'!C16,'Spielgemeinschaft Kaste Niederz'!D16,'Spielgemeinschaft Kaste Niederz'!F16,'Spielgemeinschaft Kaste Niederz'!G16,'Spielgemeinschaft Kaste Niederz'!H16,'Spielgemeinschaft Kaste Niederz'!I16,'Spielgemeinschaft Kaste Niederz'!K16,'Spielgemeinschaft Kaste Niederz'!L16,'Spielgemeinschaft Kaste Niederz'!M16,'Spielgemeinschaft Kaste Niederz'!N16,'Spielgemeinschaft Kaste Niederz'!P16,'Spielgemeinschaft Kaste Niederz'!Q16,'Spielgemeinschaft Kaste Niederz'!R16,'Spielgemeinschaft Kaste Niederz'!S16,'Spielgemeinschaft Kaste Niederz'!A40,'Spielgemeinschaft Kaste Niederz'!B40,'Spielgemeinschaft Kaste Niederz'!C40,'Spielgemeinschaft Kaste Niederz'!D40)</f>
        <v>16</v>
      </c>
      <c r="F15" s="110">
        <f>'MGC Traben Trarbach 2'!A16+'MGC Traben Trarbach 2'!B16+'MGC Traben Trarbach 2'!C16+'MGC Traben Trarbach 2'!D16+'MGC Traben Trarbach 2'!F16+'MGC Traben Trarbach 2'!G16+'MGC Traben Trarbach 2'!H16+'MGC Traben Trarbach 2'!I16+'MGC Traben Trarbach 2'!K16+'MGC Traben Trarbach 2'!L16+'MGC Traben Trarbach 2'!M16+'MGC Traben Trarbach 2'!N16+'MGC Traben Trarbach 2'!P16+'MGC Traben Trarbach 2'!Q16+'MGC Traben Trarbach 2'!R16+'MGC Traben Trarbach 2'!S16+'MGC Traben Trarbach 2'!A40+'MGC Traben Trarbach 2'!B40+'MGC Traben Trarbach 2'!C40+'MGC Traben Trarbach 2'!D40</f>
        <v>20</v>
      </c>
      <c r="G15" s="110">
        <f>'BGC Rodalben'!A16+'BGC Rodalben'!B16+'BGC Rodalben'!C16+'BGC Rodalben'!D16+'BGC Rodalben'!F16+'BGC Rodalben'!G16+'BGC Rodalben'!H16+'BGC Rodalben'!I16+'BGC Rodalben'!K16+'BGC Rodalben'!L16+'BGC Rodalben'!M16+'BGC Rodalben'!N16+'BGC Rodalben'!P16+'BGC Rodalben'!Q16+'BGC Rodalben'!R16+'BGC Rodalben'!S16+'BGC Rodalben'!A40+'BGC Rodalben'!B40+'BGC Rodalben'!C40+'BGC Rodalben'!D40</f>
        <v>19</v>
      </c>
      <c r="H15" s="110">
        <f>'MGC Traben Trarbach'!A16+'MGC Traben Trarbach'!B16+'MGC Traben Trarbach'!C16+'MGC Traben Trarbach'!D16+'MGC Traben Trarbach'!F16+'MGC Traben Trarbach'!G16+'MGC Traben Trarbach'!H16+'MGC Traben Trarbach'!I16+'MGC Traben Trarbach'!K16+'MGC Traben Trarbach'!L16+'MGC Traben Trarbach'!M16+'MGC Traben Trarbach'!N16+'MGC Traben Trarbach'!P16+'MGC Traben Trarbach'!Q16+'MGC Traben Trarbach'!R16+'MGC Traben Trarbach'!S16+'MGC Traben Trarbach'!A40+'MGC Traben Trarbach'!B40+'MGC Traben Trarbach'!C40+'MGC Traben Trarbach'!D40</f>
        <v>18</v>
      </c>
      <c r="I15" s="110">
        <f>SUM(Niederzissen!A16,Niederzissen!B16,Niederzissen!C16,Niederzissen!D16,Niederzissen!F16,Niederzissen!G16,Niederzissen!H16,Niederzissen!I16,Niederzissen!K16,Niederzissen!L16,Niederzissen!M16,Niederzissen!N16,Niederzissen!P16,Niederzissen!Q16,Niederzissen!R16,Niederzissen!S16,Niederzissen!A40,Niederzissen!B40,Niederzissen!C40,Niederzissen!D40,)</f>
        <v>19</v>
      </c>
    </row>
    <row r="16" spans="1:9" ht="19.5" thickBot="1" thickTop="1">
      <c r="A16" s="111">
        <v>13</v>
      </c>
      <c r="B16" s="219" t="s">
        <v>201</v>
      </c>
      <c r="C16" s="110">
        <f>Hachenburg!A17+Hachenburg!B17+Hachenburg!C17+Hachenburg!D17+Hachenburg!F17+Hachenburg!G17+Hachenburg!H17+Hachenburg!I17+Hachenburg!K17+Hachenburg!L17+Hachenburg!M17+Hachenburg!N17+Hachenburg!P17+Hachenburg!Q17+Hachenburg!R17+Hachenburg!S17+Hachenburg!A41+Hachenburg!B41+Hachenburg!C41+Hachenburg!D41</f>
        <v>28</v>
      </c>
      <c r="D16" s="110">
        <f>'2,MGC Worms'!A17+'2,MGC Worms'!B17+'2,MGC Worms'!C17+'2,MGC Worms'!D17+'2,MGC Worms'!F17+'2,MGC Worms'!G17+'2,MGC Worms'!H17+'2,MGC Worms'!I17+'2,MGC Worms'!K17+'2,MGC Worms'!L17+'2,MGC Worms'!M17+'2,MGC Worms'!N17+'2,MGC Worms'!P17+'2,MGC Worms'!Q17+'2,MGC Worms'!R17+'2,MGC Worms'!S17+'2,MGC Worms'!A41+'2,MGC Worms'!B41+'2,MGC Worms'!C41+'2,MGC Worms'!D41</f>
        <v>28</v>
      </c>
      <c r="E16" s="110">
        <f>SUM('Spielgemeinschaft Kaste Niederz'!A17,'Spielgemeinschaft Kaste Niederz'!B17,'Spielgemeinschaft Kaste Niederz'!C17,'Spielgemeinschaft Kaste Niederz'!D17,'Spielgemeinschaft Kaste Niederz'!F17,'Spielgemeinschaft Kaste Niederz'!G17,'Spielgemeinschaft Kaste Niederz'!H17,'Spielgemeinschaft Kaste Niederz'!I17,'Spielgemeinschaft Kaste Niederz'!K17,'Spielgemeinschaft Kaste Niederz'!L17,'Spielgemeinschaft Kaste Niederz'!M17,'Spielgemeinschaft Kaste Niederz'!N17,'Spielgemeinschaft Kaste Niederz'!P17,'Spielgemeinschaft Kaste Niederz'!Q17,'Spielgemeinschaft Kaste Niederz'!R17,'Spielgemeinschaft Kaste Niederz'!S17,'Spielgemeinschaft Kaste Niederz'!A41,'Spielgemeinschaft Kaste Niederz'!B41,'Spielgemeinschaft Kaste Niederz'!C41,'Spielgemeinschaft Kaste Niederz'!D41)</f>
        <v>24</v>
      </c>
      <c r="F16" s="110">
        <f>'MGC Traben Trarbach 2'!A17+'MGC Traben Trarbach 2'!B17+'MGC Traben Trarbach 2'!C17+'MGC Traben Trarbach 2'!D17+'MGC Traben Trarbach 2'!F17+'MGC Traben Trarbach 2'!G17+'MGC Traben Trarbach 2'!H17+'MGC Traben Trarbach 2'!I17+'MGC Traben Trarbach 2'!K17+'MGC Traben Trarbach 2'!L17+'MGC Traben Trarbach 2'!M17+'MGC Traben Trarbach 2'!N17+'MGC Traben Trarbach 2'!P17+'MGC Traben Trarbach 2'!Q17+'MGC Traben Trarbach 2'!R17+'MGC Traben Trarbach 2'!S17+'MGC Traben Trarbach 2'!A41+'MGC Traben Trarbach 2'!B41+'MGC Traben Trarbach 2'!C41+'MGC Traben Trarbach 2'!D41</f>
        <v>24</v>
      </c>
      <c r="G16" s="110">
        <f>'BGC Rodalben'!A17+'BGC Rodalben'!B17+'BGC Rodalben'!C17+'BGC Rodalben'!D17+'BGC Rodalben'!F17+'BGC Rodalben'!G17+'BGC Rodalben'!H17+'BGC Rodalben'!I17+'BGC Rodalben'!K17+'BGC Rodalben'!L17+'BGC Rodalben'!M17+'BGC Rodalben'!N17+'BGC Rodalben'!P17+'BGC Rodalben'!Q17+'BGC Rodalben'!R17+'BGC Rodalben'!S17+'BGC Rodalben'!A41+'BGC Rodalben'!B41+'BGC Rodalben'!C41+'BGC Rodalben'!D41</f>
        <v>28</v>
      </c>
      <c r="H16" s="221">
        <f>'MGC Traben Trarbach'!A17+'MGC Traben Trarbach'!B17+'MGC Traben Trarbach'!C17+'MGC Traben Trarbach'!D17+'MGC Traben Trarbach'!F17+'MGC Traben Trarbach'!G17+'MGC Traben Trarbach'!H17+'MGC Traben Trarbach'!I17+'MGC Traben Trarbach'!K17+'MGC Traben Trarbach'!L17+'MGC Traben Trarbach'!M17+'MGC Traben Trarbach'!N17+'MGC Traben Trarbach'!P17+'MGC Traben Trarbach'!Q17+'MGC Traben Trarbach'!R17+'MGC Traben Trarbach'!S17+'MGC Traben Trarbach'!A41+'MGC Traben Trarbach'!B41+'MGC Traben Trarbach'!C41+'MGC Traben Trarbach'!D41</f>
        <v>23</v>
      </c>
      <c r="I16" s="221">
        <f>SUM(Niederzissen!A17,Niederzissen!B17,Niederzissen!C17,Niederzissen!D17,Niederzissen!F17,Niederzissen!G17,Niederzissen!H17,Niederzissen!I17,Niederzissen!K17,Niederzissen!L17,Niederzissen!M17,Niederzissen!N17,Niederzissen!P17,Niederzissen!Q17,Niederzissen!R17,Niederzissen!S17,Niederzissen!A41,Niederzissen!B41,Niederzissen!C41,Niederzissen!D41,)</f>
        <v>23</v>
      </c>
    </row>
    <row r="17" spans="1:9" ht="19.5" thickBot="1" thickTop="1">
      <c r="A17" s="111">
        <v>14</v>
      </c>
      <c r="B17" s="219" t="s">
        <v>196</v>
      </c>
      <c r="C17" s="110">
        <f>Hachenburg!A18+Hachenburg!B18+Hachenburg!C18+Hachenburg!D18+Hachenburg!F18+Hachenburg!G18+Hachenburg!H18+Hachenburg!I18+Hachenburg!K18+Hachenburg!L18+Hachenburg!M18+Hachenburg!N18+Hachenburg!P18+Hachenburg!Q18+Hachenburg!R18+Hachenburg!S18+Hachenburg!A42+Hachenburg!B42+Hachenburg!C42+Hachenburg!D42</f>
        <v>32</v>
      </c>
      <c r="D17" s="110">
        <f>'2,MGC Worms'!A18+'2,MGC Worms'!B18+'2,MGC Worms'!C18+'2,MGC Worms'!D18+'2,MGC Worms'!F18+'2,MGC Worms'!G18+'2,MGC Worms'!H18+'2,MGC Worms'!I18+'2,MGC Worms'!K18+'2,MGC Worms'!L18+'2,MGC Worms'!M18+'2,MGC Worms'!N18+'2,MGC Worms'!P18+'2,MGC Worms'!Q18+'2,MGC Worms'!R18+'2,MGC Worms'!S18+'2,MGC Worms'!A42+'2,MGC Worms'!B42+'2,MGC Worms'!C42+'2,MGC Worms'!D42</f>
        <v>37</v>
      </c>
      <c r="E17" s="110">
        <f>SUM('Spielgemeinschaft Kaste Niederz'!A18,'Spielgemeinschaft Kaste Niederz'!B18,'Spielgemeinschaft Kaste Niederz'!C18,'Spielgemeinschaft Kaste Niederz'!D18,'Spielgemeinschaft Kaste Niederz'!F18,'Spielgemeinschaft Kaste Niederz'!G18,'Spielgemeinschaft Kaste Niederz'!H18,'Spielgemeinschaft Kaste Niederz'!I18,'Spielgemeinschaft Kaste Niederz'!K18,'Spielgemeinschaft Kaste Niederz'!L18,'Spielgemeinschaft Kaste Niederz'!M18,'Spielgemeinschaft Kaste Niederz'!N18,'Spielgemeinschaft Kaste Niederz'!P18,'Spielgemeinschaft Kaste Niederz'!Q18,'Spielgemeinschaft Kaste Niederz'!R18,'Spielgemeinschaft Kaste Niederz'!S18,'Spielgemeinschaft Kaste Niederz'!A42,'Spielgemeinschaft Kaste Niederz'!B42,'Spielgemeinschaft Kaste Niederz'!C42,'Spielgemeinschaft Kaste Niederz'!D42)</f>
        <v>36</v>
      </c>
      <c r="F17" s="110">
        <f>'MGC Traben Trarbach 2'!A18+'MGC Traben Trarbach 2'!B18+'MGC Traben Trarbach 2'!C18+'MGC Traben Trarbach 2'!D18+'MGC Traben Trarbach 2'!F18+'MGC Traben Trarbach 2'!G18+'MGC Traben Trarbach 2'!H18+'MGC Traben Trarbach 2'!I18+'MGC Traben Trarbach 2'!K18+'MGC Traben Trarbach 2'!L18+'MGC Traben Trarbach 2'!M18+'MGC Traben Trarbach 2'!N18+'MGC Traben Trarbach 2'!P18+'MGC Traben Trarbach 2'!Q18+'MGC Traben Trarbach 2'!R18+'MGC Traben Trarbach 2'!S18+'MGC Traben Trarbach 2'!A42+'MGC Traben Trarbach 2'!B42+'MGC Traben Trarbach 2'!C42+'MGC Traben Trarbach 2'!D42</f>
        <v>26</v>
      </c>
      <c r="G17" s="110">
        <f>'BGC Rodalben'!A18+'BGC Rodalben'!B18+'BGC Rodalben'!C18+'BGC Rodalben'!D18+'BGC Rodalben'!F18+'BGC Rodalben'!G18+'BGC Rodalben'!H18+'BGC Rodalben'!I18+'BGC Rodalben'!K18+'BGC Rodalben'!L18+'BGC Rodalben'!M18+'BGC Rodalben'!N18+'BGC Rodalben'!P18+'BGC Rodalben'!Q18+'BGC Rodalben'!R18+'BGC Rodalben'!S18+'BGC Rodalben'!A42+'BGC Rodalben'!B42+'BGC Rodalben'!C42+'BGC Rodalben'!D42</f>
        <v>29</v>
      </c>
      <c r="H17" s="110">
        <f>'MGC Traben Trarbach'!A18+'MGC Traben Trarbach'!B18+'MGC Traben Trarbach'!C18+'MGC Traben Trarbach'!D18+'MGC Traben Trarbach'!F18+'MGC Traben Trarbach'!G18+'MGC Traben Trarbach'!H18+'MGC Traben Trarbach'!I18+'MGC Traben Trarbach'!K18+'MGC Traben Trarbach'!L18+'MGC Traben Trarbach'!M18+'MGC Traben Trarbach'!N18+'MGC Traben Trarbach'!P18+'MGC Traben Trarbach'!Q18+'MGC Traben Trarbach'!R18+'MGC Traben Trarbach'!S18+'MGC Traben Trarbach'!A42+'MGC Traben Trarbach'!B42+'MGC Traben Trarbach'!C42+'MGC Traben Trarbach'!D42</f>
        <v>28</v>
      </c>
      <c r="I17" s="221">
        <f>SUM(Niederzissen!A18,Niederzissen!B18,Niederzissen!C18,Niederzissen!D18,Niederzissen!F18,Niederzissen!G18,Niederzissen!H18,Niederzissen!I18,Niederzissen!K18,Niederzissen!L18,Niederzissen!M18,Niederzissen!N18,Niederzissen!P18,Niederzissen!Q18,Niederzissen!R18,Niederzissen!S18,Niederzissen!A42,Niederzissen!B42,Niederzissen!C42,Niederzissen!D42,)</f>
        <v>22</v>
      </c>
    </row>
    <row r="18" spans="1:9" ht="19.5" thickBot="1" thickTop="1">
      <c r="A18" s="111">
        <v>15</v>
      </c>
      <c r="B18" s="219" t="s">
        <v>202</v>
      </c>
      <c r="C18" s="110">
        <f>Hachenburg!A19+Hachenburg!B19+Hachenburg!C19+Hachenburg!D19+Hachenburg!F19+Hachenburg!G19+Hachenburg!H19+Hachenburg!I19+Hachenburg!K19+Hachenburg!L19+Hachenburg!M19+Hachenburg!N19+Hachenburg!P19+Hachenburg!Q19+Hachenburg!R19+Hachenburg!S19+Hachenburg!A43+Hachenburg!B43+Hachenburg!C43+Hachenburg!D43</f>
        <v>36</v>
      </c>
      <c r="D18" s="110">
        <f>'2,MGC Worms'!A19+'2,MGC Worms'!B19+'2,MGC Worms'!C19+'2,MGC Worms'!D19+'2,MGC Worms'!F19+'2,MGC Worms'!G19+'2,MGC Worms'!H19+'2,MGC Worms'!I19+'2,MGC Worms'!K19+'2,MGC Worms'!L19+'2,MGC Worms'!M19+'2,MGC Worms'!N19+'2,MGC Worms'!P19+'2,MGC Worms'!Q19+'2,MGC Worms'!R19+'2,MGC Worms'!S19+'2,MGC Worms'!A43+'2,MGC Worms'!B43+'2,MGC Worms'!C43+'2,MGC Worms'!D43</f>
        <v>38</v>
      </c>
      <c r="E18" s="110">
        <f>SUM('Spielgemeinschaft Kaste Niederz'!A19,'Spielgemeinschaft Kaste Niederz'!B19,'Spielgemeinschaft Kaste Niederz'!C19,'Spielgemeinschaft Kaste Niederz'!D19,'Spielgemeinschaft Kaste Niederz'!F19,'Spielgemeinschaft Kaste Niederz'!G19,'Spielgemeinschaft Kaste Niederz'!H19,'Spielgemeinschaft Kaste Niederz'!I19,'Spielgemeinschaft Kaste Niederz'!K19,'Spielgemeinschaft Kaste Niederz'!L19,'Spielgemeinschaft Kaste Niederz'!M19,'Spielgemeinschaft Kaste Niederz'!N19,'Spielgemeinschaft Kaste Niederz'!P19,'Spielgemeinschaft Kaste Niederz'!Q19,'Spielgemeinschaft Kaste Niederz'!R19,'Spielgemeinschaft Kaste Niederz'!S19,'Spielgemeinschaft Kaste Niederz'!A43,'Spielgemeinschaft Kaste Niederz'!B43,'Spielgemeinschaft Kaste Niederz'!C43,'Spielgemeinschaft Kaste Niederz'!D43)</f>
        <v>38</v>
      </c>
      <c r="F18" s="221">
        <f>'MGC Traben Trarbach 2'!A19+'MGC Traben Trarbach 2'!B19+'MGC Traben Trarbach 2'!C19+'MGC Traben Trarbach 2'!D19+'MGC Traben Trarbach 2'!F19+'MGC Traben Trarbach 2'!G19+'MGC Traben Trarbach 2'!H19+'MGC Traben Trarbach 2'!I19+'MGC Traben Trarbach 2'!K19+'MGC Traben Trarbach 2'!L19+'MGC Traben Trarbach 2'!M19+'MGC Traben Trarbach 2'!N19+'MGC Traben Trarbach 2'!P19+'MGC Traben Trarbach 2'!Q19+'MGC Traben Trarbach 2'!R19+'MGC Traben Trarbach 2'!S19+'MGC Traben Trarbach 2'!A43+'MGC Traben Trarbach 2'!B43+'MGC Traben Trarbach 2'!C43+'MGC Traben Trarbach 2'!D43</f>
        <v>24</v>
      </c>
      <c r="G18" s="110">
        <f>'BGC Rodalben'!A19+'BGC Rodalben'!B19+'BGC Rodalben'!C19+'BGC Rodalben'!D19+'BGC Rodalben'!F19+'BGC Rodalben'!G19+'BGC Rodalben'!H19+'BGC Rodalben'!I19+'BGC Rodalben'!K19+'BGC Rodalben'!L19+'BGC Rodalben'!M19+'BGC Rodalben'!N19+'BGC Rodalben'!P19+'BGC Rodalben'!Q19+'BGC Rodalben'!R19+'BGC Rodalben'!S19+'BGC Rodalben'!A43+'BGC Rodalben'!B43+'BGC Rodalben'!C43+'BGC Rodalben'!D43</f>
        <v>40</v>
      </c>
      <c r="H18" s="110">
        <f>'MGC Traben Trarbach'!A19+'MGC Traben Trarbach'!B19+'MGC Traben Trarbach'!C19+'MGC Traben Trarbach'!D19+'MGC Traben Trarbach'!F19+'MGC Traben Trarbach'!G19+'MGC Traben Trarbach'!H19+'MGC Traben Trarbach'!I19+'MGC Traben Trarbach'!K19+'MGC Traben Trarbach'!L19+'MGC Traben Trarbach'!M19+'MGC Traben Trarbach'!N19+'MGC Traben Trarbach'!P19+'MGC Traben Trarbach'!Q19+'MGC Traben Trarbach'!R19+'MGC Traben Trarbach'!S19+'MGC Traben Trarbach'!A43+'MGC Traben Trarbach'!B43+'MGC Traben Trarbach'!C43+'MGC Traben Trarbach'!D43</f>
        <v>31</v>
      </c>
      <c r="I18" s="110">
        <f>SUM(Niederzissen!A19,Niederzissen!B19,Niederzissen!C19,Niederzissen!D19,Niederzissen!F19,Niederzissen!G19,Niederzissen!H19,Niederzissen!I19,Niederzissen!K19,Niederzissen!L19,Niederzissen!M19,Niederzissen!N19,Niederzissen!P19,Niederzissen!Q19,Niederzissen!R19,Niederzissen!S19,Niederzissen!A43,Niederzissen!B43,Niederzissen!C43,Niederzissen!D43,)</f>
        <v>26</v>
      </c>
    </row>
    <row r="19" spans="1:9" ht="19.5" thickBot="1" thickTop="1">
      <c r="A19" s="111">
        <v>16</v>
      </c>
      <c r="B19" s="219" t="s">
        <v>203</v>
      </c>
      <c r="C19" s="110">
        <f>Hachenburg!A20+Hachenburg!B20+Hachenburg!C20+Hachenburg!D20+Hachenburg!F20+Hachenburg!G20+Hachenburg!H20+Hachenburg!I20+Hachenburg!K20+Hachenburg!L20+Hachenburg!M20+Hachenburg!N20+Hachenburg!P20+Hachenburg!Q20+Hachenburg!R20+Hachenburg!S20+Hachenburg!A44+Hachenburg!B44+Hachenburg!C44+Hachenburg!D44</f>
        <v>31</v>
      </c>
      <c r="D19" s="221">
        <f>'2,MGC Worms'!A20+'2,MGC Worms'!B20+'2,MGC Worms'!C20+'2,MGC Worms'!D20+'2,MGC Worms'!F20+'2,MGC Worms'!G20+'2,MGC Worms'!H20+'2,MGC Worms'!I20+'2,MGC Worms'!K20+'2,MGC Worms'!L20+'2,MGC Worms'!M20+'2,MGC Worms'!N20+'2,MGC Worms'!P20+'2,MGC Worms'!Q20+'2,MGC Worms'!R20+'2,MGC Worms'!S20+'2,MGC Worms'!A44+'2,MGC Worms'!B44+'2,MGC Worms'!C44+'2,MGC Worms'!D44</f>
        <v>24</v>
      </c>
      <c r="E19" s="110">
        <f>SUM('Spielgemeinschaft Kaste Niederz'!A20,'Spielgemeinschaft Kaste Niederz'!B20,'Spielgemeinschaft Kaste Niederz'!C20,'Spielgemeinschaft Kaste Niederz'!D20,'Spielgemeinschaft Kaste Niederz'!F20,'Spielgemeinschaft Kaste Niederz'!G20,'Spielgemeinschaft Kaste Niederz'!H20,'Spielgemeinschaft Kaste Niederz'!I20,'Spielgemeinschaft Kaste Niederz'!K20,'Spielgemeinschaft Kaste Niederz'!L20,'Spielgemeinschaft Kaste Niederz'!M20,'Spielgemeinschaft Kaste Niederz'!N20,'Spielgemeinschaft Kaste Niederz'!P20,'Spielgemeinschaft Kaste Niederz'!Q20,'Spielgemeinschaft Kaste Niederz'!R20,'Spielgemeinschaft Kaste Niederz'!S20,'Spielgemeinschaft Kaste Niederz'!A44,'Spielgemeinschaft Kaste Niederz'!B44,'Spielgemeinschaft Kaste Niederz'!C44,'Spielgemeinschaft Kaste Niederz'!D44)</f>
        <v>26</v>
      </c>
      <c r="F19" s="110">
        <f>'MGC Traben Trarbach 2'!A20+'MGC Traben Trarbach 2'!B20+'MGC Traben Trarbach 2'!C20+'MGC Traben Trarbach 2'!D20+'MGC Traben Trarbach 2'!F20+'MGC Traben Trarbach 2'!G20+'MGC Traben Trarbach 2'!H20+'MGC Traben Trarbach 2'!I20+'MGC Traben Trarbach 2'!K20+'MGC Traben Trarbach 2'!L20+'MGC Traben Trarbach 2'!M20+'MGC Traben Trarbach 2'!N20+'MGC Traben Trarbach 2'!P20+'MGC Traben Trarbach 2'!Q20+'MGC Traben Trarbach 2'!R20+'MGC Traben Trarbach 2'!S20+'MGC Traben Trarbach 2'!A44+'MGC Traben Trarbach 2'!B44+'MGC Traben Trarbach 2'!C44+'MGC Traben Trarbach 2'!D44</f>
        <v>28</v>
      </c>
      <c r="G19" s="110">
        <f>'BGC Rodalben'!A20+'BGC Rodalben'!B20+'BGC Rodalben'!C20+'BGC Rodalben'!D20+'BGC Rodalben'!F20+'BGC Rodalben'!G20+'BGC Rodalben'!H20+'BGC Rodalben'!I20+'BGC Rodalben'!K20+'BGC Rodalben'!L20+'BGC Rodalben'!M20+'BGC Rodalben'!N20+'BGC Rodalben'!P20+'BGC Rodalben'!Q20+'BGC Rodalben'!R20+'BGC Rodalben'!S20+'BGC Rodalben'!A44+'BGC Rodalben'!B44+'BGC Rodalben'!C44+'BGC Rodalben'!D44</f>
        <v>28</v>
      </c>
      <c r="H19" s="110">
        <f>'MGC Traben Trarbach'!A20+'MGC Traben Trarbach'!B20+'MGC Traben Trarbach'!C20+'MGC Traben Trarbach'!D20+'MGC Traben Trarbach'!F20+'MGC Traben Trarbach'!G20+'MGC Traben Trarbach'!H20+'MGC Traben Trarbach'!I20+'MGC Traben Trarbach'!K20+'MGC Traben Trarbach'!L20+'MGC Traben Trarbach'!M20+'MGC Traben Trarbach'!N20+'MGC Traben Trarbach'!P20+'MGC Traben Trarbach'!Q20+'MGC Traben Trarbach'!R20+'MGC Traben Trarbach'!S20+'MGC Traben Trarbach'!A44+'MGC Traben Trarbach'!B44+'MGC Traben Trarbach'!C44+'MGC Traben Trarbach'!D44</f>
        <v>28</v>
      </c>
      <c r="I19" s="110">
        <f>SUM(Niederzissen!A20,Niederzissen!B20,Niederzissen!C20,Niederzissen!D20,Niederzissen!F20,Niederzissen!G20,Niederzissen!H20,Niederzissen!I20,Niederzissen!K20,Niederzissen!L20,Niederzissen!M20,Niederzissen!N20,Niederzissen!P20,Niederzissen!Q20,Niederzissen!R20,Niederzissen!S20,Niederzissen!A44,Niederzissen!B44,Niederzissen!C44,Niederzissen!D44,)</f>
        <v>27</v>
      </c>
    </row>
    <row r="20" spans="1:9" ht="19.5" thickBot="1" thickTop="1">
      <c r="A20" s="111">
        <v>17</v>
      </c>
      <c r="B20" s="219" t="s">
        <v>189</v>
      </c>
      <c r="C20" s="110">
        <f>Hachenburg!A21+Hachenburg!B21+Hachenburg!C21+Hachenburg!D21+Hachenburg!F21+Hachenburg!G21+Hachenburg!H21+Hachenburg!I21+Hachenburg!K21+Hachenburg!L21+Hachenburg!M21+Hachenburg!N21+Hachenburg!P21+Hachenburg!Q21+Hachenburg!R21+Hachenburg!S21+Hachenburg!A45+Hachenburg!B45+Hachenburg!C45+Hachenburg!D45</f>
        <v>26</v>
      </c>
      <c r="D20" s="110">
        <f>'2,MGC Worms'!A21+'2,MGC Worms'!B21+'2,MGC Worms'!C21+'2,MGC Worms'!D21+'2,MGC Worms'!F21+'2,MGC Worms'!G21+'2,MGC Worms'!H21+'2,MGC Worms'!I21+'2,MGC Worms'!K21+'2,MGC Worms'!L21+'2,MGC Worms'!M21+'2,MGC Worms'!N21+'2,MGC Worms'!P21+'2,MGC Worms'!Q21+'2,MGC Worms'!R21+'2,MGC Worms'!S21+'2,MGC Worms'!A45+'2,MGC Worms'!B45+'2,MGC Worms'!C45+'2,MGC Worms'!D45</f>
        <v>27</v>
      </c>
      <c r="E20" s="110">
        <f>SUM('Spielgemeinschaft Kaste Niederz'!A21,'Spielgemeinschaft Kaste Niederz'!B21,'Spielgemeinschaft Kaste Niederz'!C21,'Spielgemeinschaft Kaste Niederz'!D21,'Spielgemeinschaft Kaste Niederz'!F21,'Spielgemeinschaft Kaste Niederz'!G21,'Spielgemeinschaft Kaste Niederz'!H21,'Spielgemeinschaft Kaste Niederz'!I21,'Spielgemeinschaft Kaste Niederz'!K21,'Spielgemeinschaft Kaste Niederz'!L21,'Spielgemeinschaft Kaste Niederz'!M21,'Spielgemeinschaft Kaste Niederz'!N21,'Spielgemeinschaft Kaste Niederz'!P21,'Spielgemeinschaft Kaste Niederz'!Q21,'Spielgemeinschaft Kaste Niederz'!R21,'Spielgemeinschaft Kaste Niederz'!S21,'Spielgemeinschaft Kaste Niederz'!A45,'Spielgemeinschaft Kaste Niederz'!B45,'Spielgemeinschaft Kaste Niederz'!C45,'Spielgemeinschaft Kaste Niederz'!D45)</f>
        <v>29</v>
      </c>
      <c r="F20" s="221">
        <f>'MGC Traben Trarbach 2'!A21+'MGC Traben Trarbach 2'!B21+'MGC Traben Trarbach 2'!C21+'MGC Traben Trarbach 2'!D21+'MGC Traben Trarbach 2'!F21+'MGC Traben Trarbach 2'!G21+'MGC Traben Trarbach 2'!H21+'MGC Traben Trarbach 2'!I21+'MGC Traben Trarbach 2'!K21+'MGC Traben Trarbach 2'!L21+'MGC Traben Trarbach 2'!M21+'MGC Traben Trarbach 2'!N21+'MGC Traben Trarbach 2'!P21+'MGC Traben Trarbach 2'!Q21+'MGC Traben Trarbach 2'!R21+'MGC Traben Trarbach 2'!S21+'MGC Traben Trarbach 2'!A45+'MGC Traben Trarbach 2'!B45+'MGC Traben Trarbach 2'!C45+'MGC Traben Trarbach 2'!D45</f>
        <v>21</v>
      </c>
      <c r="G20" s="110">
        <f>'BGC Rodalben'!A21+'BGC Rodalben'!B21+'BGC Rodalben'!C21+'BGC Rodalben'!D21+'BGC Rodalben'!F21+'BGC Rodalben'!G21+'BGC Rodalben'!H21+'BGC Rodalben'!I21+'BGC Rodalben'!K21+'BGC Rodalben'!L21+'BGC Rodalben'!M21+'BGC Rodalben'!N21+'BGC Rodalben'!P21+'BGC Rodalben'!Q21+'BGC Rodalben'!R21+'BGC Rodalben'!S21+'BGC Rodalben'!A45+'BGC Rodalben'!B45+'BGC Rodalben'!C45+'BGC Rodalben'!D45</f>
        <v>26</v>
      </c>
      <c r="H20" s="110">
        <f>'MGC Traben Trarbach'!A21+'MGC Traben Trarbach'!B21+'MGC Traben Trarbach'!C21+'MGC Traben Trarbach'!D21+'MGC Traben Trarbach'!F21+'MGC Traben Trarbach'!G21+'MGC Traben Trarbach'!H21+'MGC Traben Trarbach'!I21+'MGC Traben Trarbach'!K21+'MGC Traben Trarbach'!L21+'MGC Traben Trarbach'!M21+'MGC Traben Trarbach'!N21+'MGC Traben Trarbach'!P21+'MGC Traben Trarbach'!Q21+'MGC Traben Trarbach'!R21+'MGC Traben Trarbach'!S21+'MGC Traben Trarbach'!A45+'MGC Traben Trarbach'!B45+'MGC Traben Trarbach'!C45+'MGC Traben Trarbach'!D45</f>
        <v>26</v>
      </c>
      <c r="I20" s="110">
        <f>SUM(Niederzissen!A21,Niederzissen!B21,Niederzissen!C21,Niederzissen!D21,Niederzissen!F21,Niederzissen!G21,Niederzissen!H21,Niederzissen!I21,Niederzissen!K21,Niederzissen!L21,Niederzissen!M21,Niederzissen!N21,Niederzissen!P21,Niederzissen!Q21,Niederzissen!R21,Niederzissen!S21,Niederzissen!A45,Niederzissen!B45,Niederzissen!C45,Niederzissen!D45,)</f>
        <v>23</v>
      </c>
    </row>
    <row r="21" spans="1:9" ht="19.5" thickBot="1" thickTop="1">
      <c r="A21" s="112">
        <v>18</v>
      </c>
      <c r="B21" s="219" t="s">
        <v>194</v>
      </c>
      <c r="C21" s="221">
        <f>Hachenburg!A22+Hachenburg!B22+Hachenburg!C22+Hachenburg!D22+Hachenburg!F22+Hachenburg!G22+Hachenburg!H22+Hachenburg!I22+Hachenburg!K22+Hachenburg!L22+Hachenburg!M22+Hachenburg!N22+Hachenburg!P22+Hachenburg!Q22+Hachenburg!R22+Hachenburg!S22+Hachenburg!A46+Hachenburg!B46+Hachenburg!C46+Hachenburg!D46</f>
        <v>22</v>
      </c>
      <c r="D21" s="110">
        <f>'2,MGC Worms'!A22+'2,MGC Worms'!B22+'2,MGC Worms'!C22+'2,MGC Worms'!D22+'2,MGC Worms'!F22+'2,MGC Worms'!G22+'2,MGC Worms'!H22+'2,MGC Worms'!I22+'2,MGC Worms'!K22+'2,MGC Worms'!L22+'2,MGC Worms'!M22+'2,MGC Worms'!N22+'2,MGC Worms'!P22+'2,MGC Worms'!Q22+'2,MGC Worms'!R22+'2,MGC Worms'!S22+'2,MGC Worms'!A46+'2,MGC Worms'!B46+'2,MGC Worms'!C46+'2,MGC Worms'!D46</f>
        <v>28</v>
      </c>
      <c r="E21" s="110">
        <f>SUM('Spielgemeinschaft Kaste Niederz'!A22,'Spielgemeinschaft Kaste Niederz'!B22,'Spielgemeinschaft Kaste Niederz'!C22,'Spielgemeinschaft Kaste Niederz'!D22,'Spielgemeinschaft Kaste Niederz'!F22,'Spielgemeinschaft Kaste Niederz'!G22,'Spielgemeinschaft Kaste Niederz'!H22,'Spielgemeinschaft Kaste Niederz'!I22,'Spielgemeinschaft Kaste Niederz'!K22,'Spielgemeinschaft Kaste Niederz'!L22,'Spielgemeinschaft Kaste Niederz'!M22,'Spielgemeinschaft Kaste Niederz'!N22,'Spielgemeinschaft Kaste Niederz'!P22,'Spielgemeinschaft Kaste Niederz'!Q22,'Spielgemeinschaft Kaste Niederz'!R22,'Spielgemeinschaft Kaste Niederz'!S22,'Spielgemeinschaft Kaste Niederz'!A46,'Spielgemeinschaft Kaste Niederz'!B46,'Spielgemeinschaft Kaste Niederz'!C46,'Spielgemeinschaft Kaste Niederz'!D46)</f>
        <v>27</v>
      </c>
      <c r="F21" s="110">
        <f>'MGC Traben Trarbach 2'!A22+'MGC Traben Trarbach 2'!B22+'MGC Traben Trarbach 2'!C22+'MGC Traben Trarbach 2'!D22+'MGC Traben Trarbach 2'!F22+'MGC Traben Trarbach 2'!G22+'MGC Traben Trarbach 2'!H22+'MGC Traben Trarbach 2'!I22+'MGC Traben Trarbach 2'!K22+'MGC Traben Trarbach 2'!L22+'MGC Traben Trarbach 2'!M22+'MGC Traben Trarbach 2'!N22+'MGC Traben Trarbach 2'!P22+'MGC Traben Trarbach 2'!Q22+'MGC Traben Trarbach 2'!R22+'MGC Traben Trarbach 2'!S22+'MGC Traben Trarbach 2'!A46+'MGC Traben Trarbach 2'!B46+'MGC Traben Trarbach 2'!C46+'MGC Traben Trarbach 2'!D46</f>
        <v>24</v>
      </c>
      <c r="G21" s="110">
        <f>'BGC Rodalben'!A22+'BGC Rodalben'!B22+'BGC Rodalben'!C22+'BGC Rodalben'!D22+'BGC Rodalben'!F22+'BGC Rodalben'!G22+'BGC Rodalben'!H22+'BGC Rodalben'!I22+'BGC Rodalben'!K22+'BGC Rodalben'!L22+'BGC Rodalben'!M22+'BGC Rodalben'!N22+'BGC Rodalben'!P22+'BGC Rodalben'!Q22+'BGC Rodalben'!R22+'BGC Rodalben'!S22+'BGC Rodalben'!A46+'BGC Rodalben'!B46+'BGC Rodalben'!C46+'BGC Rodalben'!D46</f>
        <v>25</v>
      </c>
      <c r="H21" s="110">
        <f>'MGC Traben Trarbach'!A22+'MGC Traben Trarbach'!B22+'MGC Traben Trarbach'!C22+'MGC Traben Trarbach'!D22+'MGC Traben Trarbach'!F22+'MGC Traben Trarbach'!G22+'MGC Traben Trarbach'!H22+'MGC Traben Trarbach'!I22+'MGC Traben Trarbach'!K22+'MGC Traben Trarbach'!L22+'MGC Traben Trarbach'!M22+'MGC Traben Trarbach'!N22+'MGC Traben Trarbach'!P22+'MGC Traben Trarbach'!Q22+'MGC Traben Trarbach'!R22+'MGC Traben Trarbach'!S22+'MGC Traben Trarbach'!A46+'MGC Traben Trarbach'!B46+'MGC Traben Trarbach'!C46+'MGC Traben Trarbach'!D46</f>
        <v>25</v>
      </c>
      <c r="I21" s="110">
        <f>SUM(Niederzissen!A22,Niederzissen!B22,Niederzissen!C22,Niederzissen!D22,Niederzissen!F22,Niederzissen!G22,Niederzissen!H22,Niederzissen!I22,Niederzissen!K22,Niederzissen!L22,Niederzissen!M22,Niederzissen!N22,Niederzissen!P22,Niederzissen!Q22,Niederzissen!R22,Niederzissen!S22,Niederzissen!A46,Niederzissen!B46,Niederzissen!C46,Niederzissen!D46,)</f>
        <v>26</v>
      </c>
    </row>
    <row r="22" spans="1:9" ht="19.5" thickBot="1" thickTop="1">
      <c r="A22" s="49"/>
      <c r="B22" s="220"/>
      <c r="C22" s="194">
        <f aca="true" t="shared" si="0" ref="C22:H22">SUM(C4:C21)</f>
        <v>461</v>
      </c>
      <c r="D22" s="194">
        <f t="shared" si="0"/>
        <v>466</v>
      </c>
      <c r="E22" s="194">
        <f>SUM(E4:E21)</f>
        <v>487</v>
      </c>
      <c r="F22" s="194">
        <f>SUM(F4:F21)</f>
        <v>417</v>
      </c>
      <c r="G22" s="194">
        <f>SUM(G4:G21)</f>
        <v>478</v>
      </c>
      <c r="H22" s="194">
        <f t="shared" si="0"/>
        <v>446</v>
      </c>
      <c r="I22" s="194">
        <f>SUM(I4:I21)</f>
        <v>422</v>
      </c>
    </row>
    <row r="23" ht="13.5" thickTop="1"/>
    <row r="24" spans="5:7" ht="12.75">
      <c r="E24" s="133"/>
      <c r="G24" s="133"/>
    </row>
    <row r="25" spans="1:3" ht="15.75">
      <c r="A25" s="1"/>
      <c r="B25" s="160"/>
      <c r="C25" s="161"/>
    </row>
    <row r="26" spans="1:3" ht="15.75">
      <c r="A26" s="1"/>
      <c r="B26" s="1"/>
      <c r="C26" s="25"/>
    </row>
    <row r="27" spans="1:3" ht="18">
      <c r="A27" s="162"/>
      <c r="B27" s="123"/>
      <c r="C27" s="163"/>
    </row>
    <row r="28" spans="1:3" ht="18">
      <c r="A28" s="162"/>
      <c r="B28" s="123"/>
      <c r="C28" s="163"/>
    </row>
    <row r="29" spans="1:3" ht="18">
      <c r="A29" s="162"/>
      <c r="B29" s="123"/>
      <c r="C29" s="163"/>
    </row>
    <row r="30" spans="1:3" ht="18">
      <c r="A30" s="162"/>
      <c r="B30" s="123"/>
      <c r="C30" s="163"/>
    </row>
    <row r="31" spans="1:3" ht="18">
      <c r="A31" s="162"/>
      <c r="B31" s="123"/>
      <c r="C31" s="163"/>
    </row>
    <row r="32" spans="1:3" ht="18">
      <c r="A32" s="162"/>
      <c r="B32" s="123"/>
      <c r="C32" s="163"/>
    </row>
    <row r="33" spans="1:3" ht="18">
      <c r="A33" s="162"/>
      <c r="B33" s="123"/>
      <c r="C33" s="163"/>
    </row>
    <row r="34" spans="1:3" ht="18">
      <c r="A34" s="162"/>
      <c r="B34" s="123"/>
      <c r="C34" s="163"/>
    </row>
    <row r="35" spans="1:3" ht="18">
      <c r="A35" s="162"/>
      <c r="B35" s="123"/>
      <c r="C35" s="163"/>
    </row>
    <row r="36" spans="1:3" ht="18">
      <c r="A36" s="162"/>
      <c r="B36" s="123"/>
      <c r="C36" s="163"/>
    </row>
    <row r="37" spans="1:3" ht="18">
      <c r="A37" s="162"/>
      <c r="B37" s="123"/>
      <c r="C37" s="163"/>
    </row>
    <row r="38" spans="1:3" ht="18">
      <c r="A38" s="162"/>
      <c r="B38" s="123"/>
      <c r="C38" s="163"/>
    </row>
    <row r="39" spans="1:3" ht="18">
      <c r="A39" s="162"/>
      <c r="B39" s="123"/>
      <c r="C39" s="163"/>
    </row>
    <row r="40" spans="1:3" ht="18">
      <c r="A40" s="162"/>
      <c r="B40" s="123"/>
      <c r="C40" s="163"/>
    </row>
    <row r="41" spans="1:3" ht="18">
      <c r="A41" s="162"/>
      <c r="B41" s="123"/>
      <c r="C41" s="163"/>
    </row>
    <row r="42" spans="1:3" ht="18">
      <c r="A42" s="162"/>
      <c r="B42" s="123"/>
      <c r="C42" s="163"/>
    </row>
    <row r="43" spans="1:3" ht="18">
      <c r="A43" s="162"/>
      <c r="B43" s="123"/>
      <c r="C43" s="163"/>
    </row>
    <row r="44" spans="1:3" ht="18">
      <c r="A44" s="162"/>
      <c r="B44" s="123"/>
      <c r="C44" s="163"/>
    </row>
    <row r="45" spans="1:4" ht="18">
      <c r="A45" s="162"/>
      <c r="B45" s="162"/>
      <c r="C45" s="48"/>
      <c r="D45"/>
    </row>
    <row r="46" spans="1:7" ht="12.75">
      <c r="A46" s="1"/>
      <c r="B46" s="1"/>
      <c r="C46" s="1"/>
      <c r="D46"/>
      <c r="E46"/>
      <c r="F46"/>
      <c r="G46"/>
    </row>
    <row r="47" spans="3:7" ht="12.75">
      <c r="C47"/>
      <c r="D47"/>
      <c r="E47"/>
      <c r="F47"/>
      <c r="G47"/>
    </row>
    <row r="48" spans="3:7" ht="12.75">
      <c r="C48"/>
      <c r="D48"/>
      <c r="E48"/>
      <c r="F48"/>
      <c r="G48"/>
    </row>
    <row r="49" spans="3:7" ht="12.75">
      <c r="C49"/>
      <c r="D49"/>
      <c r="E49"/>
      <c r="F49"/>
      <c r="G49"/>
    </row>
    <row r="50" spans="3:7" ht="12.75">
      <c r="C50"/>
      <c r="D50"/>
      <c r="E50"/>
      <c r="F50"/>
      <c r="G50"/>
    </row>
  </sheetData>
  <printOptions horizontalCentered="1" verticalCentered="1"/>
  <pageMargins left="0" right="0.5" top="0.3937007874015748" bottom="0.3937007874015748" header="0.5118110236220472" footer="0.5118110236220472"/>
  <pageSetup horizontalDpi="300" verticalDpi="300" orientation="landscape" paperSize="9" scale="90" r:id="rId1"/>
</worksheet>
</file>

<file path=xl/worksheets/sheet5.xml><?xml version="1.0" encoding="utf-8"?>
<worksheet xmlns="http://schemas.openxmlformats.org/spreadsheetml/2006/main" xmlns:r="http://schemas.openxmlformats.org/officeDocument/2006/relationships">
  <sheetPr>
    <tabColor indexed="39"/>
  </sheetPr>
  <dimension ref="A3:D10"/>
  <sheetViews>
    <sheetView workbookViewId="0" topLeftCell="A1">
      <selection activeCell="D30" sqref="D30"/>
    </sheetView>
  </sheetViews>
  <sheetFormatPr defaultColWidth="11.421875" defaultRowHeight="12.75"/>
  <cols>
    <col min="1" max="1" width="45.7109375" style="0" customWidth="1"/>
    <col min="2" max="2" width="19.57421875" style="0" customWidth="1"/>
    <col min="3" max="3" width="11.57421875" style="32" customWidth="1"/>
    <col min="4" max="4" width="25.140625" style="0" customWidth="1"/>
  </cols>
  <sheetData>
    <row r="2" ht="15" customHeight="1"/>
    <row r="3" spans="1:4" ht="15" customHeight="1">
      <c r="A3" s="127"/>
      <c r="B3" s="127"/>
      <c r="C3" s="128"/>
      <c r="D3" s="127"/>
    </row>
    <row r="4" spans="1:4" ht="15" customHeight="1">
      <c r="A4" s="127"/>
      <c r="B4" s="127"/>
      <c r="C4" s="128"/>
      <c r="D4" s="127"/>
    </row>
    <row r="5" s="127" customFormat="1" ht="15" customHeight="1">
      <c r="C5" s="128"/>
    </row>
    <row r="6" spans="3:4" s="127" customFormat="1" ht="15" customHeight="1">
      <c r="C6" s="225"/>
      <c r="D6" s="225"/>
    </row>
    <row r="7" spans="3:4" s="127" customFormat="1" ht="15" customHeight="1">
      <c r="C7" s="225"/>
      <c r="D7" s="225"/>
    </row>
    <row r="8" s="127" customFormat="1" ht="15" customHeight="1">
      <c r="C8" s="128"/>
    </row>
    <row r="9" ht="15" customHeight="1"/>
    <row r="10" ht="15" customHeight="1">
      <c r="A10" s="129" t="s">
        <v>8</v>
      </c>
    </row>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sheetData>
  <mergeCells count="2">
    <mergeCell ref="C6:D6"/>
    <mergeCell ref="C7:D7"/>
  </mergeCells>
  <hyperlinks>
    <hyperlink ref="A10" r:id="rId1" display="xxguenter@t-online.de"/>
  </hyperlinks>
  <printOptions/>
  <pageMargins left="0.75" right="0.75" top="1" bottom="1" header="0.4921259845" footer="0.4921259845"/>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sheetPr codeName="Tabelle3"/>
  <dimension ref="A1:J76"/>
  <sheetViews>
    <sheetView workbookViewId="0" topLeftCell="A15">
      <selection activeCell="I20" sqref="I20"/>
    </sheetView>
  </sheetViews>
  <sheetFormatPr defaultColWidth="11.421875" defaultRowHeight="12.75"/>
  <cols>
    <col min="1" max="1" width="19.28125" style="0" customWidth="1"/>
    <col min="2" max="2" width="19.57421875" style="0" customWidth="1"/>
    <col min="3" max="3" width="7.8515625" style="0" customWidth="1"/>
    <col min="4" max="4" width="8.28125" style="0" customWidth="1"/>
    <col min="5" max="5" width="7.7109375" style="0" customWidth="1"/>
    <col min="6" max="7" width="8.421875" style="0" customWidth="1"/>
    <col min="8" max="8" width="4.28125" style="0" customWidth="1"/>
    <col min="9" max="9" width="21.7109375" style="0" customWidth="1"/>
  </cols>
  <sheetData>
    <row r="1" spans="1:10" ht="12.75">
      <c r="A1" t="str">
        <f>'2,MGC Worms'!A3</f>
        <v>Wihler Horst j</v>
      </c>
      <c r="B1" t="str">
        <f>'2,MGC Worms'!A1</f>
        <v>Worms</v>
      </c>
      <c r="C1" s="32">
        <f>'2,MGC Worms'!A23</f>
        <v>25</v>
      </c>
      <c r="D1" s="32">
        <f>'2,MGC Worms'!B23</f>
        <v>29</v>
      </c>
      <c r="E1" s="32">
        <f>'2,MGC Worms'!C23</f>
        <v>34</v>
      </c>
      <c r="F1" s="32">
        <f>'2,MGC Worms'!D23</f>
        <v>24</v>
      </c>
      <c r="G1" s="32">
        <f aca="true" t="shared" si="0" ref="G1:G64">SUM(C1:F1)</f>
        <v>112</v>
      </c>
      <c r="I1" s="34" t="str">
        <f>Mannschaften!B34</f>
        <v>Hachenburg</v>
      </c>
      <c r="J1">
        <f>Mannschaften!G40</f>
        <v>461</v>
      </c>
    </row>
    <row r="2" spans="1:10" ht="12.75">
      <c r="A2" t="str">
        <f>'2,MGC Worms'!F3</f>
        <v>Rein Hans-Rudolf</v>
      </c>
      <c r="B2" t="str">
        <f>'2,MGC Worms'!A1</f>
        <v>Worms</v>
      </c>
      <c r="C2" s="32">
        <f>'2,MGC Worms'!F23</f>
        <v>30</v>
      </c>
      <c r="D2" s="32">
        <f>'2,MGC Worms'!G23</f>
        <v>25</v>
      </c>
      <c r="E2" s="32">
        <f>'2,MGC Worms'!H23</f>
        <v>28</v>
      </c>
      <c r="F2" s="32">
        <f>'2,MGC Worms'!I23</f>
        <v>26</v>
      </c>
      <c r="G2" s="32">
        <f t="shared" si="0"/>
        <v>109</v>
      </c>
      <c r="I2" s="34" t="str">
        <f>Mannschaften!B45</f>
        <v>Worms</v>
      </c>
      <c r="J2">
        <f>Mannschaften!G51</f>
        <v>466</v>
      </c>
    </row>
    <row r="3" spans="1:10" ht="12.75">
      <c r="A3" t="str">
        <f>'2,MGC Worms'!K3</f>
        <v>Schreiber Heike</v>
      </c>
      <c r="B3" t="str">
        <f>'2,MGC Worms'!A1</f>
        <v>Worms</v>
      </c>
      <c r="C3" s="32">
        <f>'2,MGC Worms'!K23</f>
        <v>33</v>
      </c>
      <c r="D3" s="32">
        <f>'2,MGC Worms'!L23</f>
        <v>32</v>
      </c>
      <c r="E3" s="32">
        <f>'2,MGC Worms'!M23</f>
        <v>28</v>
      </c>
      <c r="F3" s="32">
        <f>'2,MGC Worms'!N23</f>
        <v>30</v>
      </c>
      <c r="G3" s="32">
        <f t="shared" si="0"/>
        <v>123</v>
      </c>
      <c r="I3" s="34" t="str">
        <f>Mannschaften!B57</f>
        <v>BGC Rodalben</v>
      </c>
      <c r="J3">
        <f>Mannschaften!G63</f>
        <v>478</v>
      </c>
    </row>
    <row r="4" spans="1:10" ht="12.75">
      <c r="A4" t="str">
        <f>'2,MGC Worms'!P3</f>
        <v>Schierding Ca.</v>
      </c>
      <c r="B4" t="str">
        <f>'2,MGC Worms'!A1</f>
        <v>Worms</v>
      </c>
      <c r="C4" s="32">
        <f>'2,MGC Worms'!P23</f>
        <v>33</v>
      </c>
      <c r="D4" s="32">
        <f>'2,MGC Worms'!Q23</f>
        <v>32</v>
      </c>
      <c r="E4" s="32">
        <f>'2,MGC Worms'!R23</f>
        <v>29</v>
      </c>
      <c r="F4" s="32">
        <f>'2,MGC Worms'!S23</f>
        <v>28</v>
      </c>
      <c r="G4" s="32">
        <f t="shared" si="0"/>
        <v>122</v>
      </c>
      <c r="I4" s="34" t="str">
        <f>Mannschaften!B1</f>
        <v>Traben Tr.2</v>
      </c>
      <c r="J4">
        <f>Mannschaften!G7</f>
        <v>417</v>
      </c>
    </row>
    <row r="5" spans="2:10" ht="12.75">
      <c r="B5" t="str">
        <f>'2,MGC Worms'!A1</f>
        <v>Worms</v>
      </c>
      <c r="C5" s="32">
        <f>'2,MGC Worms'!A47</f>
        <v>0</v>
      </c>
      <c r="D5" s="32">
        <f>'2,MGC Worms'!B47</f>
        <v>0</v>
      </c>
      <c r="E5" s="32">
        <f>'2,MGC Worms'!C47</f>
        <v>0</v>
      </c>
      <c r="F5" s="32">
        <f>'2,MGC Worms'!D47</f>
        <v>0</v>
      </c>
      <c r="G5" s="32">
        <f t="shared" si="0"/>
        <v>0</v>
      </c>
      <c r="I5" s="34" t="str">
        <f>Mannschaften!B69</f>
        <v>Niederz.- Kaste.</v>
      </c>
      <c r="J5">
        <f>Mannschaften!G75</f>
        <v>487</v>
      </c>
    </row>
    <row r="6" spans="1:10" ht="12.75">
      <c r="A6">
        <f>'2,MGC Worms'!F27</f>
        <v>0</v>
      </c>
      <c r="B6" t="str">
        <f>'2,MGC Worms'!A1</f>
        <v>Worms</v>
      </c>
      <c r="C6" s="32">
        <f>'2,MGC Worms'!F47</f>
        <v>0</v>
      </c>
      <c r="D6" s="32">
        <f>'2,MGC Worms'!G47</f>
        <v>0</v>
      </c>
      <c r="E6" s="32">
        <f>'2,MGC Worms'!H47</f>
        <v>0</v>
      </c>
      <c r="F6" s="32">
        <f>'2,MGC Worms'!I47</f>
        <v>0</v>
      </c>
      <c r="G6" s="32">
        <f t="shared" si="0"/>
        <v>0</v>
      </c>
      <c r="I6" s="34" t="str">
        <f>Mannschaften!B23</f>
        <v>Traben Tr.1</v>
      </c>
      <c r="J6">
        <f>Mannschaften!G29</f>
        <v>446</v>
      </c>
    </row>
    <row r="7" spans="1:10" ht="12.75">
      <c r="A7">
        <f>'2,MGC Worms'!K27</f>
        <v>0</v>
      </c>
      <c r="B7" t="str">
        <f>'2,MGC Worms'!A1</f>
        <v>Worms</v>
      </c>
      <c r="C7" s="32">
        <f>'2,MGC Worms'!K47</f>
        <v>0</v>
      </c>
      <c r="D7" s="32">
        <f>'2,MGC Worms'!L47</f>
        <v>0</v>
      </c>
      <c r="E7" s="32">
        <f>'2,MGC Worms'!M47</f>
        <v>0</v>
      </c>
      <c r="F7" s="32">
        <f>'2,MGC Worms'!N47</f>
        <v>0</v>
      </c>
      <c r="G7" s="32">
        <f t="shared" si="0"/>
        <v>0</v>
      </c>
      <c r="I7" s="34" t="str">
        <f>Mannschaften!B12</f>
        <v>Niederzissen</v>
      </c>
      <c r="J7">
        <f>Mannschaften!G18</f>
        <v>422</v>
      </c>
    </row>
    <row r="8" spans="1:9" ht="12.75">
      <c r="A8">
        <f>'2,MGC Worms'!P27</f>
        <v>0</v>
      </c>
      <c r="B8" t="str">
        <f>'2,MGC Worms'!A1</f>
        <v>Worms</v>
      </c>
      <c r="C8" s="32">
        <f>'2,MGC Worms'!P47</f>
        <v>0</v>
      </c>
      <c r="D8" s="32">
        <f>'2,MGC Worms'!Q47</f>
        <v>0</v>
      </c>
      <c r="E8" s="32">
        <f>'2,MGC Worms'!R47</f>
        <v>0</v>
      </c>
      <c r="F8" s="32">
        <f>'2,MGC Worms'!S47</f>
        <v>0</v>
      </c>
      <c r="G8" s="32">
        <f t="shared" si="0"/>
        <v>0</v>
      </c>
      <c r="I8" s="34"/>
    </row>
    <row r="9" spans="1:9" ht="12.75">
      <c r="A9" t="str">
        <f>'Spielgemeinschaft Kaste Niederz'!A3</f>
        <v>Schmitt H.</v>
      </c>
      <c r="B9" t="str">
        <f>'Spielgemeinschaft Kaste Niederz'!A1</f>
        <v>Niederz.- Kaste.</v>
      </c>
      <c r="C9" s="32">
        <f>'Spielgemeinschaft Kaste Niederz'!A23</f>
        <v>39</v>
      </c>
      <c r="D9" s="32">
        <f>'Spielgemeinschaft Kaste Niederz'!B23</f>
        <v>36</v>
      </c>
      <c r="E9" s="32">
        <f>'Spielgemeinschaft Kaste Niederz'!C23</f>
        <v>34</v>
      </c>
      <c r="F9" s="32">
        <f>'Spielgemeinschaft Kaste Niederz'!D23</f>
        <v>26</v>
      </c>
      <c r="G9" s="32">
        <f t="shared" si="0"/>
        <v>135</v>
      </c>
      <c r="I9" s="34"/>
    </row>
    <row r="10" spans="1:7" ht="12.75">
      <c r="A10" t="str">
        <f>'Spielgemeinschaft Kaste Niederz'!F3</f>
        <v>Picolo Daniel</v>
      </c>
      <c r="B10" t="str">
        <f>'Spielgemeinschaft Kaste Niederz'!A1</f>
        <v>Niederz.- Kaste.</v>
      </c>
      <c r="C10" s="32">
        <f>'Spielgemeinschaft Kaste Niederz'!F23</f>
        <v>34</v>
      </c>
      <c r="D10" s="32">
        <f>'Spielgemeinschaft Kaste Niederz'!G23</f>
        <v>27</v>
      </c>
      <c r="E10" s="32">
        <f>'Spielgemeinschaft Kaste Niederz'!H23</f>
        <v>31</v>
      </c>
      <c r="F10" s="32">
        <f>'Spielgemeinschaft Kaste Niederz'!I23</f>
        <v>30</v>
      </c>
      <c r="G10" s="32">
        <f t="shared" si="0"/>
        <v>122</v>
      </c>
    </row>
    <row r="11" spans="1:7" ht="12.75">
      <c r="A11" t="str">
        <f>'Spielgemeinschaft Kaste Niederz'!K3</f>
        <v>Ritzdorf Heike</v>
      </c>
      <c r="B11" t="str">
        <f>'Spielgemeinschaft Kaste Niederz'!A1</f>
        <v>Niederz.- Kaste.</v>
      </c>
      <c r="C11" s="32">
        <f>'Spielgemeinschaft Kaste Niederz'!K23</f>
        <v>35</v>
      </c>
      <c r="D11" s="32">
        <f>'Spielgemeinschaft Kaste Niederz'!L23</f>
        <v>26</v>
      </c>
      <c r="E11" s="32">
        <f>'Spielgemeinschaft Kaste Niederz'!M23</f>
        <v>37</v>
      </c>
      <c r="F11" s="32">
        <f>'Spielgemeinschaft Kaste Niederz'!N23</f>
        <v>32</v>
      </c>
      <c r="G11" s="32">
        <f t="shared" si="0"/>
        <v>130</v>
      </c>
    </row>
    <row r="12" spans="1:7" ht="12.75">
      <c r="A12" t="str">
        <f>'Spielgemeinschaft Kaste Niederz'!P3</f>
        <v>Emmel Pascal</v>
      </c>
      <c r="B12" t="str">
        <f>'Spielgemeinschaft Kaste Niederz'!A1</f>
        <v>Niederz.- Kaste.</v>
      </c>
      <c r="C12" s="32">
        <f>'Spielgemeinschaft Kaste Niederz'!P23</f>
        <v>27</v>
      </c>
      <c r="D12" s="32">
        <f>'Spielgemeinschaft Kaste Niederz'!Q23</f>
        <v>25</v>
      </c>
      <c r="E12" s="32">
        <f>'Spielgemeinschaft Kaste Niederz'!R23</f>
        <v>23</v>
      </c>
      <c r="F12" s="32">
        <f>'Spielgemeinschaft Kaste Niederz'!S23</f>
        <v>25</v>
      </c>
      <c r="G12" s="32">
        <f t="shared" si="0"/>
        <v>100</v>
      </c>
    </row>
    <row r="13" spans="2:9" ht="12.75">
      <c r="B13" t="str">
        <f>'Spielgemeinschaft Kaste Niederz'!A1</f>
        <v>Niederz.- Kaste.</v>
      </c>
      <c r="C13" s="32">
        <f>'Spielgemeinschaft Kaste Niederz'!A47</f>
        <v>0</v>
      </c>
      <c r="D13" s="32">
        <f>'Spielgemeinschaft Kaste Niederz'!B47</f>
        <v>0</v>
      </c>
      <c r="E13" s="32">
        <f>'Spielgemeinschaft Kaste Niederz'!C47</f>
        <v>0</v>
      </c>
      <c r="F13" s="32">
        <f>'Spielgemeinschaft Kaste Niederz'!D47</f>
        <v>0</v>
      </c>
      <c r="G13" s="32">
        <f t="shared" si="0"/>
        <v>0</v>
      </c>
      <c r="I13" s="34"/>
    </row>
    <row r="14" spans="1:9" ht="12.75">
      <c r="A14" t="str">
        <f>'Spielgemeinschaft Kaste Niederz'!F27</f>
        <v>Moosmann Ka.</v>
      </c>
      <c r="B14" t="str">
        <f>'Spielgemeinschaft Kaste Niederz'!A1</f>
        <v>Niederz.- Kaste.</v>
      </c>
      <c r="C14" s="32">
        <f>'Spielgemeinschaft Kaste Niederz'!F47</f>
        <v>29</v>
      </c>
      <c r="D14" s="32">
        <f>'Spielgemeinschaft Kaste Niederz'!G47</f>
        <v>35</v>
      </c>
      <c r="E14" s="32">
        <f>'Spielgemeinschaft Kaste Niederz'!H47</f>
        <v>28</v>
      </c>
      <c r="F14" s="32">
        <f>'Spielgemeinschaft Kaste Niederz'!I47</f>
        <v>33</v>
      </c>
      <c r="G14" s="32">
        <f t="shared" si="0"/>
        <v>125</v>
      </c>
      <c r="I14" s="34"/>
    </row>
    <row r="15" spans="1:7" ht="12.75">
      <c r="A15" t="str">
        <f>'Spielgemeinschaft Kaste Niederz'!K27</f>
        <v>Moosman Josie</v>
      </c>
      <c r="B15" t="str">
        <f>'Spielgemeinschaft Kaste Niederz'!A1</f>
        <v>Niederz.- Kaste.</v>
      </c>
      <c r="C15" s="32">
        <f>'Spielgemeinschaft Kaste Niederz'!K47</f>
        <v>45</v>
      </c>
      <c r="D15" s="32">
        <f>'Spielgemeinschaft Kaste Niederz'!L47</f>
        <v>43</v>
      </c>
      <c r="E15" s="32">
        <f>'Spielgemeinschaft Kaste Niederz'!M47</f>
        <v>37</v>
      </c>
      <c r="F15" s="32">
        <f>'Spielgemeinschaft Kaste Niederz'!N47</f>
        <v>30</v>
      </c>
      <c r="G15" s="32">
        <f t="shared" si="0"/>
        <v>155</v>
      </c>
    </row>
    <row r="16" spans="1:7" ht="12.75">
      <c r="A16" t="str">
        <f>'Spielgemeinschaft Kaste Niederz'!P27</f>
        <v>Müller Christel</v>
      </c>
      <c r="B16" t="str">
        <f>'Spielgemeinschaft Kaste Niederz'!A1</f>
        <v>Niederz.- Kaste.</v>
      </c>
      <c r="C16" s="32">
        <f>'Spielgemeinschaft Kaste Niederz'!P47</f>
        <v>37</v>
      </c>
      <c r="D16" s="32">
        <f>'Spielgemeinschaft Kaste Niederz'!Q47</f>
        <v>34</v>
      </c>
      <c r="E16" s="32">
        <f>'Spielgemeinschaft Kaste Niederz'!R47</f>
        <v>37</v>
      </c>
      <c r="F16" s="32">
        <f>'Spielgemeinschaft Kaste Niederz'!S47</f>
        <v>36</v>
      </c>
      <c r="G16" s="32">
        <f t="shared" si="0"/>
        <v>144</v>
      </c>
    </row>
    <row r="17" spans="1:7" ht="12.75">
      <c r="A17" t="str">
        <f>'BGC Rodalben'!A3</f>
        <v>Nikolaus Sandra</v>
      </c>
      <c r="B17" t="str">
        <f>'BGC Rodalben'!A1</f>
        <v>BGC Rodalben</v>
      </c>
      <c r="C17" s="32">
        <f>'BGC Rodalben'!A23</f>
        <v>35</v>
      </c>
      <c r="D17" s="32">
        <f>'BGC Rodalben'!B23</f>
        <v>27</v>
      </c>
      <c r="E17" s="32">
        <f>'BGC Rodalben'!C23</f>
        <v>43</v>
      </c>
      <c r="F17" s="32">
        <f>'BGC Rodalben'!D23</f>
        <v>24</v>
      </c>
      <c r="G17" s="32">
        <f t="shared" si="0"/>
        <v>129</v>
      </c>
    </row>
    <row r="18" spans="1:7" ht="12.75">
      <c r="A18" t="str">
        <f>'BGC Rodalben'!F3</f>
        <v>Boltze Kornelia</v>
      </c>
      <c r="B18" t="str">
        <f>'BGC Rodalben'!A1</f>
        <v>BGC Rodalben</v>
      </c>
      <c r="C18" s="32">
        <f>'BGC Rodalben'!F23</f>
        <v>29</v>
      </c>
      <c r="D18" s="32">
        <f>'BGC Rodalben'!G23</f>
        <v>29</v>
      </c>
      <c r="E18" s="32">
        <f>'BGC Rodalben'!H23</f>
        <v>31</v>
      </c>
      <c r="F18" s="32">
        <f>'BGC Rodalben'!I23</f>
        <v>31</v>
      </c>
      <c r="G18" s="32">
        <f t="shared" si="0"/>
        <v>120</v>
      </c>
    </row>
    <row r="19" spans="1:7" ht="12.75">
      <c r="A19" t="str">
        <f>'BGC Rodalben'!K3</f>
        <v>Boltze Vanessa</v>
      </c>
      <c r="B19" t="str">
        <f>'BGC Rodalben'!A1</f>
        <v>BGC Rodalben</v>
      </c>
      <c r="C19" s="32">
        <f>'BGC Rodalben'!K23</f>
        <v>25</v>
      </c>
      <c r="D19" s="32">
        <f>'BGC Rodalben'!L23</f>
        <v>25</v>
      </c>
      <c r="E19" s="32">
        <f>'BGC Rodalben'!M23</f>
        <v>34</v>
      </c>
      <c r="F19" s="32">
        <f>'BGC Rodalben'!N23</f>
        <v>26</v>
      </c>
      <c r="G19" s="32">
        <f t="shared" si="0"/>
        <v>110</v>
      </c>
    </row>
    <row r="20" spans="1:7" ht="12.75">
      <c r="A20" t="str">
        <f>'BGC Rodalben'!P3</f>
        <v>Rein Hans</v>
      </c>
      <c r="B20" t="str">
        <f>'BGC Rodalben'!A1</f>
        <v>BGC Rodalben</v>
      </c>
      <c r="C20" s="32">
        <f>'BGC Rodalben'!P23</f>
        <v>34</v>
      </c>
      <c r="D20" s="32">
        <f>'BGC Rodalben'!Q23</f>
        <v>30</v>
      </c>
      <c r="E20" s="32">
        <f>'BGC Rodalben'!R23</f>
        <v>29</v>
      </c>
      <c r="F20" s="32">
        <f>'BGC Rodalben'!S23</f>
        <v>26</v>
      </c>
      <c r="G20" s="32">
        <f t="shared" si="0"/>
        <v>119</v>
      </c>
    </row>
    <row r="21" spans="1:7" ht="12.75">
      <c r="A21">
        <f>'BGC Rodalben'!A27</f>
        <v>0</v>
      </c>
      <c r="B21" t="str">
        <f>'BGC Rodalben'!A1</f>
        <v>BGC Rodalben</v>
      </c>
      <c r="C21" s="32">
        <f>'BGC Rodalben'!A47</f>
        <v>0</v>
      </c>
      <c r="D21" s="32">
        <f>'BGC Rodalben'!B47</f>
        <v>0</v>
      </c>
      <c r="E21" s="32">
        <f>'BGC Rodalben'!C47</f>
        <v>0</v>
      </c>
      <c r="F21" s="32">
        <f>'BGC Rodalben'!D47</f>
        <v>0</v>
      </c>
      <c r="G21" s="32">
        <f t="shared" si="0"/>
        <v>0</v>
      </c>
    </row>
    <row r="22" spans="1:7" ht="12.75">
      <c r="A22" t="str">
        <f>'BGC Rodalben'!F27</f>
        <v>Rein Christa</v>
      </c>
      <c r="B22" t="str">
        <f>'BGC Rodalben'!A1</f>
        <v>BGC Rodalben</v>
      </c>
      <c r="C22" s="32">
        <f>'BGC Rodalben'!F47</f>
        <v>31</v>
      </c>
      <c r="D22" s="32">
        <f>'BGC Rodalben'!G47</f>
        <v>36</v>
      </c>
      <c r="E22" s="32">
        <f>'BGC Rodalben'!H47</f>
        <v>29</v>
      </c>
      <c r="F22" s="32">
        <f>'BGC Rodalben'!I47</f>
        <v>35</v>
      </c>
      <c r="G22" s="32">
        <f>SUM(C22:F22)</f>
        <v>131</v>
      </c>
    </row>
    <row r="23" spans="1:7" ht="12.75">
      <c r="A23" t="str">
        <f>'BGC Rodalben'!K27</f>
        <v> </v>
      </c>
      <c r="B23" t="str">
        <f>'BGC Rodalben'!A1</f>
        <v>BGC Rodalben</v>
      </c>
      <c r="C23" s="32"/>
      <c r="D23" s="32"/>
      <c r="E23" s="32"/>
      <c r="F23" s="32"/>
      <c r="G23" s="32">
        <f>SUM(C23:F23)</f>
        <v>0</v>
      </c>
    </row>
    <row r="24" spans="1:7" ht="12.75">
      <c r="A24" t="str">
        <f>'BGC Rodalben'!P27</f>
        <v> </v>
      </c>
      <c r="B24" t="str">
        <f>'BGC Rodalben'!A1</f>
        <v>BGC Rodalben</v>
      </c>
      <c r="C24" s="32"/>
      <c r="D24" s="32"/>
      <c r="E24" s="32"/>
      <c r="F24" s="32"/>
      <c r="G24" s="32">
        <f>SUM(C24:F24)</f>
        <v>0</v>
      </c>
    </row>
    <row r="25" spans="1:7" ht="12.75">
      <c r="A25" t="str">
        <f>Hachenburg!A3</f>
        <v>Hoffmann Jörg</v>
      </c>
      <c r="B25" t="str">
        <f>Hachenburg!A1</f>
        <v>Hachenburg</v>
      </c>
      <c r="C25" s="32">
        <f>Hachenburg!A23</f>
        <v>33</v>
      </c>
      <c r="D25" s="32">
        <f>Hachenburg!B23</f>
        <v>36</v>
      </c>
      <c r="E25" s="32">
        <f>Hachenburg!C23</f>
        <v>27</v>
      </c>
      <c r="F25" s="32">
        <f>Hachenburg!D23</f>
        <v>24</v>
      </c>
      <c r="G25" s="32">
        <f>SUM(C25:F25)</f>
        <v>120</v>
      </c>
    </row>
    <row r="26" spans="1:7" ht="12.75">
      <c r="A26" t="str">
        <f>Hachenburg!F3</f>
        <v>Behrendt Erich</v>
      </c>
      <c r="B26" t="str">
        <f>Hachenburg!A1</f>
        <v>Hachenburg</v>
      </c>
      <c r="C26" s="32">
        <f>Hachenburg!F23</f>
        <v>33</v>
      </c>
      <c r="D26" s="32">
        <f>Hachenburg!G23</f>
        <v>30</v>
      </c>
      <c r="E26" s="32">
        <f>Hachenburg!H23</f>
        <v>40</v>
      </c>
      <c r="F26" s="32">
        <f>Hachenburg!I23</f>
        <v>31</v>
      </c>
      <c r="G26" s="32">
        <f t="shared" si="0"/>
        <v>134</v>
      </c>
    </row>
    <row r="27" spans="1:7" ht="12.75">
      <c r="A27" t="str">
        <f>Hachenburg!K3</f>
        <v>Klein Kerstin</v>
      </c>
      <c r="B27" t="str">
        <f>Hachenburg!A1</f>
        <v>Hachenburg</v>
      </c>
      <c r="C27" s="32">
        <f>Hachenburg!K23</f>
        <v>27</v>
      </c>
      <c r="D27" s="32">
        <f>Hachenburg!L23</f>
        <v>27</v>
      </c>
      <c r="E27" s="32">
        <f>Hachenburg!M23</f>
        <v>28</v>
      </c>
      <c r="F27" s="32">
        <f>Hachenburg!N23</f>
        <v>31</v>
      </c>
      <c r="G27" s="32">
        <f t="shared" si="0"/>
        <v>113</v>
      </c>
    </row>
    <row r="28" spans="1:7" ht="12.75">
      <c r="A28" t="str">
        <f>Hachenburg!P3</f>
        <v>Kohlhaas Heini</v>
      </c>
      <c r="B28" t="str">
        <f>Hachenburg!A1</f>
        <v>Hachenburg</v>
      </c>
      <c r="C28" s="32">
        <f>Hachenburg!P23</f>
        <v>21</v>
      </c>
      <c r="D28" s="32">
        <f>Hachenburg!Q23</f>
        <v>27</v>
      </c>
      <c r="E28" s="32">
        <f>Hachenburg!R23</f>
        <v>23</v>
      </c>
      <c r="F28" s="32">
        <f>Hachenburg!S23</f>
        <v>23</v>
      </c>
      <c r="G28" s="32">
        <f t="shared" si="0"/>
        <v>94</v>
      </c>
    </row>
    <row r="29" spans="1:7" ht="12.75">
      <c r="A29">
        <f>Hachenburg!A27</f>
        <v>0</v>
      </c>
      <c r="B29" t="str">
        <f>Hachenburg!A1</f>
        <v>Hachenburg</v>
      </c>
      <c r="C29" s="32">
        <f>Hachenburg!A47</f>
        <v>0</v>
      </c>
      <c r="D29" s="32">
        <f>Hachenburg!B47</f>
        <v>0</v>
      </c>
      <c r="E29" s="32">
        <f>Hachenburg!C47</f>
        <v>0</v>
      </c>
      <c r="F29" s="32">
        <f>Hachenburg!D47</f>
        <v>0</v>
      </c>
      <c r="G29" s="32">
        <f t="shared" si="0"/>
        <v>0</v>
      </c>
    </row>
    <row r="30" spans="1:7" ht="12.75">
      <c r="A30" t="str">
        <f>Hachenburg!F27</f>
        <v>Rötter Thomas</v>
      </c>
      <c r="B30" t="str">
        <f>Hachenburg!A1</f>
        <v>Hachenburg</v>
      </c>
      <c r="C30" s="32">
        <f>Hachenburg!F47</f>
        <v>29</v>
      </c>
      <c r="D30" s="32">
        <f>Hachenburg!G47</f>
        <v>33</v>
      </c>
      <c r="E30" s="32">
        <f>Hachenburg!H47</f>
        <v>34</v>
      </c>
      <c r="F30" s="32">
        <f>Hachenburg!I47</f>
        <v>26</v>
      </c>
      <c r="G30" s="32">
        <f t="shared" si="0"/>
        <v>122</v>
      </c>
    </row>
    <row r="31" spans="1:7" ht="12.75">
      <c r="A31" t="str">
        <f>Hachenburg!K27</f>
        <v> </v>
      </c>
      <c r="B31" t="str">
        <f>Hachenburg!A1</f>
        <v>Hachenburg</v>
      </c>
      <c r="C31" s="32"/>
      <c r="D31" s="32"/>
      <c r="E31" s="32"/>
      <c r="F31" s="32"/>
      <c r="G31" s="32">
        <f t="shared" si="0"/>
        <v>0</v>
      </c>
    </row>
    <row r="32" spans="1:7" ht="12.75">
      <c r="A32" t="str">
        <f>Hachenburg!P27</f>
        <v> </v>
      </c>
      <c r="B32" t="str">
        <f>Hachenburg!A1</f>
        <v>Hachenburg</v>
      </c>
      <c r="C32" s="32"/>
      <c r="D32" s="32"/>
      <c r="E32" s="32"/>
      <c r="F32" s="32"/>
      <c r="G32" s="32">
        <f t="shared" si="0"/>
        <v>0</v>
      </c>
    </row>
    <row r="33" spans="1:7" ht="12.75">
      <c r="A33" t="str">
        <f>'MGC Traben Trarbach'!A3</f>
        <v>Laux Alexander</v>
      </c>
      <c r="B33" t="str">
        <f>'MGC Traben Trarbach'!A1</f>
        <v>Traben Tr.1</v>
      </c>
      <c r="C33" s="32">
        <f>'MGC Traben Trarbach'!A23</f>
        <v>28</v>
      </c>
      <c r="D33" s="32">
        <f>'MGC Traben Trarbach'!B23</f>
        <v>27</v>
      </c>
      <c r="E33" s="32">
        <f>'MGC Traben Trarbach'!C23</f>
        <v>27</v>
      </c>
      <c r="F33" s="32">
        <f>'MGC Traben Trarbach'!D23</f>
        <v>26</v>
      </c>
      <c r="G33" s="32">
        <f t="shared" si="0"/>
        <v>108</v>
      </c>
    </row>
    <row r="34" spans="1:7" ht="12.75">
      <c r="A34" t="str">
        <f>'MGC Traben Trarbach'!F3</f>
        <v>Graf Roger</v>
      </c>
      <c r="B34" t="str">
        <f>'MGC Traben Trarbach'!A1</f>
        <v>Traben Tr.1</v>
      </c>
      <c r="C34" s="32">
        <f>'MGC Traben Trarbach'!F23</f>
        <v>34</v>
      </c>
      <c r="D34" s="32">
        <f>'MGC Traben Trarbach'!G23</f>
        <v>27</v>
      </c>
      <c r="E34" s="32">
        <f>'MGC Traben Trarbach'!H23</f>
        <v>25</v>
      </c>
      <c r="F34" s="32">
        <f>'MGC Traben Trarbach'!I23</f>
        <v>27</v>
      </c>
      <c r="G34" s="32">
        <f t="shared" si="0"/>
        <v>113</v>
      </c>
    </row>
    <row r="35" spans="1:7" ht="12.75">
      <c r="A35" t="str">
        <f>'MGC Traben Trarbach'!K3</f>
        <v>Labarbe Walter</v>
      </c>
      <c r="B35" t="str">
        <f>'MGC Traben Trarbach'!A1</f>
        <v>Traben Tr.1</v>
      </c>
      <c r="C35" s="32">
        <f>'MGC Traben Trarbach'!K23</f>
        <v>32</v>
      </c>
      <c r="D35" s="32">
        <f>'MGC Traben Trarbach'!L23</f>
        <v>33</v>
      </c>
      <c r="E35" s="32">
        <f>'MGC Traben Trarbach'!M23</f>
        <v>29</v>
      </c>
      <c r="F35" s="32">
        <f>'MGC Traben Trarbach'!N23</f>
        <v>22</v>
      </c>
      <c r="G35" s="32">
        <f t="shared" si="0"/>
        <v>116</v>
      </c>
    </row>
    <row r="36" spans="1:7" ht="12.75">
      <c r="A36" t="str">
        <f>'MGC Traben Trarbach'!P3</f>
        <v>von der Pütten Stephan</v>
      </c>
      <c r="B36" t="str">
        <f>'MGC Traben Trarbach'!A1</f>
        <v>Traben Tr.1</v>
      </c>
      <c r="C36" s="32">
        <f>'MGC Traben Trarbach'!P23</f>
        <v>26</v>
      </c>
      <c r="D36" s="32">
        <f>'MGC Traben Trarbach'!Q23</f>
        <v>26</v>
      </c>
      <c r="E36" s="32">
        <f>'MGC Traben Trarbach'!R23</f>
        <v>30</v>
      </c>
      <c r="F36" s="32">
        <f>'MGC Traben Trarbach'!S23</f>
        <v>27</v>
      </c>
      <c r="G36" s="32">
        <f t="shared" si="0"/>
        <v>109</v>
      </c>
    </row>
    <row r="37" spans="1:7" ht="12.75">
      <c r="A37">
        <f>'MGC Traben Trarbach'!A27</f>
        <v>0</v>
      </c>
      <c r="B37" t="str">
        <f>'MGC Traben Trarbach'!A1</f>
        <v>Traben Tr.1</v>
      </c>
      <c r="C37" s="32">
        <f>'MGC Traben Trarbach'!A47</f>
        <v>0</v>
      </c>
      <c r="D37" s="32">
        <f>'MGC Traben Trarbach'!B47</f>
        <v>0</v>
      </c>
      <c r="E37" s="32">
        <f>'MGC Traben Trarbach'!C47</f>
        <v>0</v>
      </c>
      <c r="F37" s="32">
        <f>'MGC Traben Trarbach'!D47</f>
        <v>0</v>
      </c>
      <c r="G37" s="32">
        <f t="shared" si="0"/>
        <v>0</v>
      </c>
    </row>
    <row r="38" spans="1:7" ht="12.75">
      <c r="A38">
        <f>'MGC Traben Trarbach'!F27</f>
        <v>0</v>
      </c>
      <c r="B38" t="str">
        <f>'MGC Traben Trarbach'!A1</f>
        <v>Traben Tr.1</v>
      </c>
      <c r="C38" s="32">
        <f>'MGC Traben Trarbach'!F47</f>
        <v>0</v>
      </c>
      <c r="D38" s="32">
        <f>'MGC Traben Trarbach'!G47</f>
        <v>0</v>
      </c>
      <c r="E38" s="32">
        <f>'MGC Traben Trarbach'!H47</f>
        <v>0</v>
      </c>
      <c r="F38" s="32">
        <f>'MGC Traben Trarbach'!I47</f>
        <v>0</v>
      </c>
      <c r="G38" s="32">
        <f t="shared" si="0"/>
        <v>0</v>
      </c>
    </row>
    <row r="39" spans="1:7" ht="12.75">
      <c r="A39">
        <f>'MGC Traben Trarbach'!K27</f>
        <v>0</v>
      </c>
      <c r="B39" t="str">
        <f>'MGC Traben Trarbach'!A1</f>
        <v>Traben Tr.1</v>
      </c>
      <c r="C39" s="32">
        <f>'MGC Traben Trarbach'!F47</f>
        <v>0</v>
      </c>
      <c r="D39" s="32">
        <f>'MGC Traben Trarbach'!G47</f>
        <v>0</v>
      </c>
      <c r="E39" s="32">
        <f>'MGC Traben Trarbach'!H47</f>
        <v>0</v>
      </c>
      <c r="F39" s="32">
        <f>'MGC Traben Trarbach'!I47</f>
        <v>0</v>
      </c>
      <c r="G39" s="32">
        <f t="shared" si="0"/>
        <v>0</v>
      </c>
    </row>
    <row r="40" spans="1:7" ht="12.75">
      <c r="A40" t="str">
        <f>'MGC Traben Trarbach'!P27</f>
        <v> </v>
      </c>
      <c r="B40" t="str">
        <f>'MGC Traben Trarbach'!A1</f>
        <v>Traben Tr.1</v>
      </c>
      <c r="C40" s="32"/>
      <c r="D40" s="32"/>
      <c r="E40" s="32"/>
      <c r="F40" s="32"/>
      <c r="G40" s="32">
        <f t="shared" si="0"/>
        <v>0</v>
      </c>
    </row>
    <row r="41" spans="1:7" ht="12.75">
      <c r="A41" t="str">
        <f>'MGC Traben Trarbach 2'!A3</f>
        <v>Eiden Janek</v>
      </c>
      <c r="B41" t="str">
        <f>'MGC Traben Trarbach 2'!A1</f>
        <v>Traben Tr.2</v>
      </c>
      <c r="C41" s="32">
        <f>'MGC Traben Trarbach 2'!A23</f>
        <v>30</v>
      </c>
      <c r="D41" s="32">
        <f>'MGC Traben Trarbach 2'!B23</f>
        <v>25</v>
      </c>
      <c r="E41" s="32">
        <f>'MGC Traben Trarbach 2'!C23</f>
        <v>23</v>
      </c>
      <c r="F41" s="32">
        <f>'MGC Traben Trarbach 2'!D23</f>
        <v>25</v>
      </c>
      <c r="G41" s="32">
        <f t="shared" si="0"/>
        <v>103</v>
      </c>
    </row>
    <row r="42" spans="1:7" ht="12.75">
      <c r="A42" t="str">
        <f>'MGC Traben Trarbach 2'!F3</f>
        <v>Deneke Wenzel</v>
      </c>
      <c r="B42" t="str">
        <f>'MGC Traben Trarbach 2'!A1</f>
        <v>Traben Tr.2</v>
      </c>
      <c r="C42" s="32">
        <f>'MGC Traben Trarbach 2'!F23</f>
        <v>25</v>
      </c>
      <c r="D42" s="32">
        <f>'MGC Traben Trarbach 2'!G23</f>
        <v>24</v>
      </c>
      <c r="E42" s="32">
        <f>'MGC Traben Trarbach 2'!H23</f>
        <v>23</v>
      </c>
      <c r="F42" s="32">
        <f>'MGC Traben Trarbach 2'!I23</f>
        <v>30</v>
      </c>
      <c r="G42" s="32">
        <f t="shared" si="0"/>
        <v>102</v>
      </c>
    </row>
    <row r="43" spans="1:7" ht="12.75">
      <c r="A43" t="str">
        <f>'MGC Traben Trarbach 2'!K3</f>
        <v>Laux Marcel</v>
      </c>
      <c r="B43" t="str">
        <f>'MGC Traben Trarbach 2'!A1</f>
        <v>Traben Tr.2</v>
      </c>
      <c r="C43" s="32">
        <f>'MGC Traben Trarbach 2'!K23</f>
        <v>27</v>
      </c>
      <c r="D43" s="32">
        <f>'MGC Traben Trarbach 2'!L23</f>
        <v>36</v>
      </c>
      <c r="E43" s="32">
        <f>'MGC Traben Trarbach 2'!M23</f>
        <v>25</v>
      </c>
      <c r="F43" s="32">
        <f>'MGC Traben Trarbach 2'!N23</f>
        <v>25</v>
      </c>
      <c r="G43" s="32">
        <f t="shared" si="0"/>
        <v>113</v>
      </c>
    </row>
    <row r="44" spans="1:7" ht="12.75">
      <c r="A44" t="str">
        <f>'MGC Traben Trarbach 2'!P3</f>
        <v>Müller Benjamin</v>
      </c>
      <c r="B44" t="str">
        <f>'MGC Traben Trarbach 2'!A1</f>
        <v>Traben Tr.2</v>
      </c>
      <c r="C44" s="32">
        <f>'MGC Traben Trarbach 2'!P23</f>
        <v>26</v>
      </c>
      <c r="D44" s="32">
        <f>'MGC Traben Trarbach 2'!Q23</f>
        <v>26</v>
      </c>
      <c r="E44" s="32">
        <f>'MGC Traben Trarbach 2'!R23</f>
        <v>23</v>
      </c>
      <c r="F44" s="32">
        <f>'MGC Traben Trarbach 2'!S23</f>
        <v>24</v>
      </c>
      <c r="G44" s="32">
        <f t="shared" si="0"/>
        <v>99</v>
      </c>
    </row>
    <row r="45" spans="1:7" ht="12.75">
      <c r="A45">
        <f>'MGC Traben Trarbach 2'!A27</f>
        <v>0</v>
      </c>
      <c r="B45" t="str">
        <f>'MGC Traben Trarbach 2'!A1</f>
        <v>Traben Tr.2</v>
      </c>
      <c r="C45" s="32">
        <f>'MGC Traben Trarbach 2'!A47</f>
        <v>0</v>
      </c>
      <c r="D45" s="32">
        <f>'MGC Traben Trarbach 2'!B47</f>
        <v>0</v>
      </c>
      <c r="E45" s="32">
        <f>'MGC Traben Trarbach 2'!C47</f>
        <v>0</v>
      </c>
      <c r="F45" s="32">
        <f>'MGC Traben Trarbach 2'!D47</f>
        <v>0</v>
      </c>
      <c r="G45" s="32">
        <f t="shared" si="0"/>
        <v>0</v>
      </c>
    </row>
    <row r="46" spans="1:7" ht="12.75">
      <c r="A46" t="str">
        <f>'MGC Traben Trarbach 2'!F27</f>
        <v>Pieper Ulrich</v>
      </c>
      <c r="B46" t="str">
        <f>'MGC Traben Trarbach 2'!A1</f>
        <v>Traben Tr.2</v>
      </c>
      <c r="C46" s="32">
        <f>'MGC Traben Trarbach 2'!F47</f>
        <v>31</v>
      </c>
      <c r="D46" s="32">
        <f>'MGC Traben Trarbach 2'!G47</f>
        <v>31</v>
      </c>
      <c r="E46" s="32">
        <f>'MGC Traben Trarbach 2'!H47</f>
        <v>23</v>
      </c>
      <c r="F46" s="32">
        <f>'MGC Traben Trarbach 2'!I47</f>
        <v>28</v>
      </c>
      <c r="G46" s="32">
        <f t="shared" si="0"/>
        <v>113</v>
      </c>
    </row>
    <row r="47" spans="1:7" ht="12.75">
      <c r="A47" t="str">
        <f>'MGC Traben Trarbach 2'!K27</f>
        <v> </v>
      </c>
      <c r="B47" t="str">
        <f>'MGC Traben Trarbach 2'!A1</f>
        <v>Traben Tr.2</v>
      </c>
      <c r="C47" s="32"/>
      <c r="D47" s="32"/>
      <c r="E47" s="32"/>
      <c r="F47" s="32"/>
      <c r="G47" s="32">
        <f t="shared" si="0"/>
        <v>0</v>
      </c>
    </row>
    <row r="48" spans="1:7" ht="12.75">
      <c r="A48" t="str">
        <f>'MGC Traben Trarbach 2'!P27</f>
        <v> </v>
      </c>
      <c r="B48" t="str">
        <f>'MGC Traben Trarbach 2'!A1</f>
        <v>Traben Tr.2</v>
      </c>
      <c r="C48" s="32"/>
      <c r="D48" s="32"/>
      <c r="E48" s="32"/>
      <c r="F48" s="32"/>
      <c r="G48" s="32">
        <f t="shared" si="0"/>
        <v>0</v>
      </c>
    </row>
    <row r="49" spans="1:7" ht="12.75">
      <c r="A49" t="str">
        <f>Niederzissen!A3</f>
        <v>Manhillen Gerd</v>
      </c>
      <c r="B49" t="str">
        <f>Niederzissen!A1</f>
        <v>Niederzissen</v>
      </c>
      <c r="C49">
        <f>Niederzissen!A23</f>
        <v>30</v>
      </c>
      <c r="D49">
        <f>Niederzissen!B23</f>
        <v>24</v>
      </c>
      <c r="E49">
        <f>Niederzissen!C23</f>
        <v>27</v>
      </c>
      <c r="F49">
        <f>Niederzissen!D23</f>
        <v>25</v>
      </c>
      <c r="G49" s="32">
        <f aca="true" t="shared" si="1" ref="G49:G54">SUM(C49:F49)</f>
        <v>106</v>
      </c>
    </row>
    <row r="50" spans="1:7" ht="12.75">
      <c r="A50" t="str">
        <f>Niederzissen!F3</f>
        <v>Adenau Jürgen</v>
      </c>
      <c r="B50" t="str">
        <f>Niederzissen!A1</f>
        <v>Niederzissen</v>
      </c>
      <c r="C50">
        <f>Niederzissen!F23</f>
        <v>27</v>
      </c>
      <c r="D50">
        <f>Niederzissen!G23</f>
        <v>22</v>
      </c>
      <c r="E50">
        <f>Niederzissen!H23</f>
        <v>24</v>
      </c>
      <c r="F50">
        <f>Niederzissen!I23</f>
        <v>32</v>
      </c>
      <c r="G50" s="32">
        <f t="shared" si="1"/>
        <v>105</v>
      </c>
    </row>
    <row r="51" spans="1:7" ht="12.75">
      <c r="A51" t="str">
        <f>Niederzissen!K3</f>
        <v>Rankel Edi</v>
      </c>
      <c r="B51" t="str">
        <f>Niederzissen!A1</f>
        <v>Niederzissen</v>
      </c>
      <c r="C51">
        <f>Niederzissen!K23</f>
        <v>25</v>
      </c>
      <c r="D51">
        <f>Niederzissen!L23</f>
        <v>26</v>
      </c>
      <c r="E51">
        <f>Niederzissen!M23</f>
        <v>35</v>
      </c>
      <c r="F51">
        <f>Niederzissen!N23</f>
        <v>24</v>
      </c>
      <c r="G51" s="32">
        <f t="shared" si="1"/>
        <v>110</v>
      </c>
    </row>
    <row r="52" spans="1:7" ht="12.75">
      <c r="A52" t="str">
        <f>Niederzissen!P3</f>
        <v>Moosmann M.</v>
      </c>
      <c r="B52" t="str">
        <f>Niederzissen!A1</f>
        <v>Niederzissen</v>
      </c>
      <c r="C52">
        <f>Niederzissen!P23</f>
        <v>24</v>
      </c>
      <c r="D52">
        <f>Niederzissen!Q23</f>
        <v>24</v>
      </c>
      <c r="E52">
        <f>Niederzissen!R23</f>
        <v>24</v>
      </c>
      <c r="F52">
        <f>Niederzissen!S23</f>
        <v>29</v>
      </c>
      <c r="G52" s="32">
        <f t="shared" si="1"/>
        <v>101</v>
      </c>
    </row>
    <row r="53" spans="1:7" ht="12.75">
      <c r="A53">
        <f>Niederzissen!A27</f>
        <v>0</v>
      </c>
      <c r="B53" t="str">
        <f>Niederzissen!A1</f>
        <v>Niederzissen</v>
      </c>
      <c r="C53">
        <f>Niederzissen!A47</f>
        <v>0</v>
      </c>
      <c r="D53">
        <f>Niederzissen!B47</f>
        <v>0</v>
      </c>
      <c r="E53">
        <f>Niederzissen!C47</f>
        <v>0</v>
      </c>
      <c r="F53">
        <f>Niederzissen!D47</f>
        <v>0</v>
      </c>
      <c r="G53" s="32">
        <f t="shared" si="1"/>
        <v>0</v>
      </c>
    </row>
    <row r="54" spans="1:7" ht="12.75">
      <c r="A54" t="str">
        <f>Niederzissen!F27</f>
        <v>Lange Oliver</v>
      </c>
      <c r="B54" t="str">
        <f>Niederzissen!A1</f>
        <v>Niederzissen</v>
      </c>
      <c r="C54">
        <f>Niederzissen!F47</f>
        <v>28</v>
      </c>
      <c r="D54">
        <f>Niederzissen!G47</f>
        <v>30</v>
      </c>
      <c r="E54">
        <f>Niederzissen!H47</f>
        <v>33</v>
      </c>
      <c r="F54">
        <f>Niederzissen!I47</f>
        <v>34</v>
      </c>
      <c r="G54" s="32">
        <f t="shared" si="1"/>
        <v>125</v>
      </c>
    </row>
    <row r="55" spans="1:7" ht="12.75">
      <c r="A55" t="e">
        <f>#REF!</f>
        <v>#REF!</v>
      </c>
      <c r="B55" t="e">
        <f>#REF!</f>
        <v>#REF!</v>
      </c>
      <c r="C55" s="32" t="e">
        <f>#REF!</f>
        <v>#REF!</v>
      </c>
      <c r="D55" s="32" t="e">
        <f>#REF!</f>
        <v>#REF!</v>
      </c>
      <c r="E55" s="32" t="e">
        <f>#REF!</f>
        <v>#REF!</v>
      </c>
      <c r="F55" s="32" t="e">
        <f>#REF!</f>
        <v>#REF!</v>
      </c>
      <c r="G55" s="32" t="e">
        <f t="shared" si="0"/>
        <v>#REF!</v>
      </c>
    </row>
    <row r="56" spans="1:7" ht="12.75">
      <c r="A56" t="e">
        <f>#REF!</f>
        <v>#REF!</v>
      </c>
      <c r="B56" t="e">
        <f>#REF!</f>
        <v>#REF!</v>
      </c>
      <c r="C56" s="32" t="e">
        <f>#REF!</f>
        <v>#REF!</v>
      </c>
      <c r="D56" s="32" t="e">
        <f>#REF!</f>
        <v>#REF!</v>
      </c>
      <c r="E56" s="32" t="e">
        <f>#REF!</f>
        <v>#REF!</v>
      </c>
      <c r="F56" s="32" t="e">
        <f>#REF!</f>
        <v>#REF!</v>
      </c>
      <c r="G56" s="32" t="e">
        <f t="shared" si="0"/>
        <v>#REF!</v>
      </c>
    </row>
    <row r="57" spans="1:7" ht="12.75">
      <c r="A57" t="e">
        <f>#REF!</f>
        <v>#REF!</v>
      </c>
      <c r="B57" t="e">
        <f>#REF!</f>
        <v>#REF!</v>
      </c>
      <c r="C57" s="32" t="e">
        <f>#REF!</f>
        <v>#REF!</v>
      </c>
      <c r="D57" s="32" t="e">
        <f>#REF!</f>
        <v>#REF!</v>
      </c>
      <c r="E57" s="32" t="e">
        <f>#REF!</f>
        <v>#REF!</v>
      </c>
      <c r="F57" s="32" t="e">
        <f>#REF!</f>
        <v>#REF!</v>
      </c>
      <c r="G57" s="32" t="e">
        <f t="shared" si="0"/>
        <v>#REF!</v>
      </c>
    </row>
    <row r="58" spans="1:7" ht="12.75">
      <c r="A58" t="e">
        <f>#REF!</f>
        <v>#REF!</v>
      </c>
      <c r="B58" t="e">
        <f>#REF!</f>
        <v>#REF!</v>
      </c>
      <c r="C58" s="32" t="e">
        <f>#REF!</f>
        <v>#REF!</v>
      </c>
      <c r="D58" s="32" t="e">
        <f>#REF!</f>
        <v>#REF!</v>
      </c>
      <c r="E58" s="32" t="e">
        <f>#REF!</f>
        <v>#REF!</v>
      </c>
      <c r="F58" s="32" t="e">
        <f>#REF!</f>
        <v>#REF!</v>
      </c>
      <c r="G58" s="32" t="e">
        <f t="shared" si="0"/>
        <v>#REF!</v>
      </c>
    </row>
    <row r="59" spans="1:7" ht="12.75">
      <c r="A59" t="e">
        <f>#REF!</f>
        <v>#REF!</v>
      </c>
      <c r="B59" t="e">
        <f>#REF!</f>
        <v>#REF!</v>
      </c>
      <c r="C59" s="32" t="e">
        <f>#REF!</f>
        <v>#REF!</v>
      </c>
      <c r="D59" s="32" t="e">
        <f>#REF!</f>
        <v>#REF!</v>
      </c>
      <c r="E59" s="32" t="e">
        <f>#REF!</f>
        <v>#REF!</v>
      </c>
      <c r="F59" s="32" t="e">
        <f>#REF!</f>
        <v>#REF!</v>
      </c>
      <c r="G59" s="32" t="e">
        <f t="shared" si="0"/>
        <v>#REF!</v>
      </c>
    </row>
    <row r="60" spans="1:7" ht="12.75">
      <c r="A60" t="e">
        <f>#REF!</f>
        <v>#REF!</v>
      </c>
      <c r="B60" t="e">
        <f>#REF!</f>
        <v>#REF!</v>
      </c>
      <c r="C60" s="32" t="e">
        <f>#REF!</f>
        <v>#REF!</v>
      </c>
      <c r="D60" s="32" t="e">
        <f>#REF!</f>
        <v>#REF!</v>
      </c>
      <c r="E60" s="32" t="e">
        <f>#REF!</f>
        <v>#REF!</v>
      </c>
      <c r="F60" s="32" t="e">
        <f>#REF!</f>
        <v>#REF!</v>
      </c>
      <c r="G60" s="32" t="e">
        <f t="shared" si="0"/>
        <v>#REF!</v>
      </c>
    </row>
    <row r="61" spans="1:7" ht="12.75">
      <c r="A61" t="e">
        <f>#REF!</f>
        <v>#REF!</v>
      </c>
      <c r="B61" t="e">
        <f>#REF!</f>
        <v>#REF!</v>
      </c>
      <c r="C61" s="32" t="e">
        <f>#REF!</f>
        <v>#REF!</v>
      </c>
      <c r="D61" s="32" t="e">
        <f>#REF!</f>
        <v>#REF!</v>
      </c>
      <c r="E61" s="32" t="e">
        <f>#REF!</f>
        <v>#REF!</v>
      </c>
      <c r="F61" s="32" t="e">
        <f>#REF!</f>
        <v>#REF!</v>
      </c>
      <c r="G61" s="32" t="e">
        <f t="shared" si="0"/>
        <v>#REF!</v>
      </c>
    </row>
    <row r="62" spans="1:7" ht="12.75">
      <c r="A62" t="e">
        <f>#REF!</f>
        <v>#REF!</v>
      </c>
      <c r="B62" t="e">
        <f>#REF!</f>
        <v>#REF!</v>
      </c>
      <c r="C62" s="32" t="e">
        <f>#REF!</f>
        <v>#REF!</v>
      </c>
      <c r="D62" s="32" t="e">
        <f>#REF!</f>
        <v>#REF!</v>
      </c>
      <c r="E62" s="32" t="e">
        <f>#REF!</f>
        <v>#REF!</v>
      </c>
      <c r="F62" s="32" t="e">
        <f>#REF!</f>
        <v>#REF!</v>
      </c>
      <c r="G62" s="32" t="e">
        <f t="shared" si="0"/>
        <v>#REF!</v>
      </c>
    </row>
    <row r="63" spans="1:7" ht="12.75">
      <c r="A63" t="e">
        <f>#REF!</f>
        <v>#REF!</v>
      </c>
      <c r="B63" t="e">
        <f>#REF!</f>
        <v>#REF!</v>
      </c>
      <c r="C63" s="32" t="e">
        <f>#REF!</f>
        <v>#REF!</v>
      </c>
      <c r="D63" s="32" t="e">
        <f>#REF!</f>
        <v>#REF!</v>
      </c>
      <c r="E63" s="32" t="e">
        <f>#REF!</f>
        <v>#REF!</v>
      </c>
      <c r="F63" s="32" t="e">
        <f>#REF!</f>
        <v>#REF!</v>
      </c>
      <c r="G63" s="32" t="e">
        <f t="shared" si="0"/>
        <v>#REF!</v>
      </c>
    </row>
    <row r="64" spans="1:7" ht="12.75">
      <c r="A64" t="e">
        <f>#REF!</f>
        <v>#REF!</v>
      </c>
      <c r="B64" t="e">
        <f>#REF!</f>
        <v>#REF!</v>
      </c>
      <c r="C64" s="32" t="e">
        <f>#REF!</f>
        <v>#REF!</v>
      </c>
      <c r="D64" s="32" t="e">
        <f>#REF!</f>
        <v>#REF!</v>
      </c>
      <c r="E64" s="32" t="e">
        <f>#REF!</f>
        <v>#REF!</v>
      </c>
      <c r="F64" s="32" t="e">
        <f>#REF!</f>
        <v>#REF!</v>
      </c>
      <c r="G64" s="32" t="e">
        <f t="shared" si="0"/>
        <v>#REF!</v>
      </c>
    </row>
    <row r="67" spans="3:7" ht="12.75">
      <c r="C67" s="32"/>
      <c r="D67" s="32"/>
      <c r="E67" s="32"/>
      <c r="F67" s="32"/>
      <c r="G67" s="32"/>
    </row>
    <row r="68" spans="3:7" ht="12.75">
      <c r="C68" s="32"/>
      <c r="D68" s="32"/>
      <c r="E68" s="32"/>
      <c r="F68" s="32"/>
      <c r="G68" s="32"/>
    </row>
    <row r="69" spans="3:7" ht="12.75">
      <c r="C69" s="32"/>
      <c r="D69" s="32"/>
      <c r="E69" s="32"/>
      <c r="F69" s="32"/>
      <c r="G69" s="32"/>
    </row>
    <row r="70" spans="3:7" ht="12.75">
      <c r="C70" s="32"/>
      <c r="D70" s="32"/>
      <c r="E70" s="32"/>
      <c r="F70" s="32"/>
      <c r="G70" s="32"/>
    </row>
    <row r="71" spans="3:6" ht="12.75">
      <c r="C71" s="32"/>
      <c r="D71" s="32"/>
      <c r="E71" s="32"/>
      <c r="F71" s="32"/>
    </row>
    <row r="72" spans="3:6" ht="12.75">
      <c r="C72" s="32"/>
      <c r="D72" s="32"/>
      <c r="E72" s="32"/>
      <c r="F72" s="32"/>
    </row>
    <row r="73" spans="3:6" ht="12.75">
      <c r="C73" s="32"/>
      <c r="D73" s="32"/>
      <c r="E73" s="32"/>
      <c r="F73" s="32"/>
    </row>
    <row r="74" spans="3:6" ht="12.75">
      <c r="C74" s="32"/>
      <c r="D74" s="32"/>
      <c r="E74" s="32"/>
      <c r="F74" s="32"/>
    </row>
    <row r="75" spans="3:6" ht="12.75">
      <c r="C75" s="32"/>
      <c r="D75" s="32"/>
      <c r="E75" s="32"/>
      <c r="F75" s="32"/>
    </row>
    <row r="76" spans="3:6" ht="12.75">
      <c r="C76" s="32"/>
      <c r="D76" s="32"/>
      <c r="E76" s="32"/>
      <c r="F76" s="32"/>
    </row>
  </sheetData>
  <printOptions/>
  <pageMargins left="0.3937007874015748" right="0.3937007874015748" top="0.35433070866141736" bottom="0.4724409448818898" header="0.2755905511811024" footer="0.5118110236220472"/>
  <pageSetup horizontalDpi="300" verticalDpi="300" orientation="portrait" paperSize="9" scale="75" r:id="rId1"/>
</worksheet>
</file>

<file path=xl/worksheets/sheet7.xml><?xml version="1.0" encoding="utf-8"?>
<worksheet xmlns="http://schemas.openxmlformats.org/spreadsheetml/2006/main" xmlns:r="http://schemas.openxmlformats.org/officeDocument/2006/relationships">
  <sheetPr codeName="Tabelle4">
    <tabColor indexed="35"/>
  </sheetPr>
  <dimension ref="A1:K79"/>
  <sheetViews>
    <sheetView workbookViewId="0" topLeftCell="A78">
      <selection activeCell="J50" sqref="J50"/>
    </sheetView>
  </sheetViews>
  <sheetFormatPr defaultColWidth="11.421875" defaultRowHeight="12.75"/>
  <cols>
    <col min="1" max="1" width="4.28125" style="52" customWidth="1"/>
    <col min="2" max="2" width="28.00390625" style="52" customWidth="1"/>
  </cols>
  <sheetData>
    <row r="1" spans="2:8" ht="19.5" thickBot="1" thickTop="1">
      <c r="B1" s="62" t="str">
        <f>'MGC Traben Trarbach 2'!A1</f>
        <v>Traben Tr.2</v>
      </c>
      <c r="C1" s="72" t="s">
        <v>67</v>
      </c>
      <c r="D1" s="72" t="s">
        <v>68</v>
      </c>
      <c r="E1" s="72" t="s">
        <v>69</v>
      </c>
      <c r="F1" s="72" t="s">
        <v>70</v>
      </c>
      <c r="G1" s="68" t="s">
        <v>71</v>
      </c>
      <c r="H1" s="64" t="s">
        <v>4</v>
      </c>
    </row>
    <row r="2" spans="1:8" ht="19.5" thickBot="1" thickTop="1">
      <c r="A2" s="53">
        <v>1</v>
      </c>
      <c r="B2" s="80" t="str">
        <f>Temporär!A41</f>
        <v>Eiden Janek</v>
      </c>
      <c r="C2" s="54">
        <f>Temporär!C41</f>
        <v>30</v>
      </c>
      <c r="D2" s="54">
        <f>Temporär!D41</f>
        <v>25</v>
      </c>
      <c r="E2" s="54">
        <f>Temporär!E41</f>
        <v>23</v>
      </c>
      <c r="F2" s="54">
        <f>Temporär!F41</f>
        <v>25</v>
      </c>
      <c r="G2" s="69">
        <f aca="true" t="shared" si="0" ref="G2:G7">SUM(C2:F2)</f>
        <v>103</v>
      </c>
      <c r="H2" s="65">
        <f>G2/4</f>
        <v>25.75</v>
      </c>
    </row>
    <row r="3" spans="1:8" ht="18.75" thickBot="1">
      <c r="A3" s="55">
        <v>2</v>
      </c>
      <c r="B3" s="81" t="str">
        <f>Temporär!A42</f>
        <v>Deneke Wenzel</v>
      </c>
      <c r="C3" s="56">
        <f>Temporär!C42</f>
        <v>25</v>
      </c>
      <c r="D3" s="56">
        <f>Temporär!D42</f>
        <v>24</v>
      </c>
      <c r="E3" s="56">
        <f>Temporär!E42</f>
        <v>23</v>
      </c>
      <c r="F3" s="56">
        <f>Temporär!F42</f>
        <v>30</v>
      </c>
      <c r="G3" s="70">
        <f t="shared" si="0"/>
        <v>102</v>
      </c>
      <c r="H3" s="66">
        <f>G3/4</f>
        <v>25.5</v>
      </c>
    </row>
    <row r="4" spans="1:11" ht="19.5" thickBot="1" thickTop="1">
      <c r="A4" s="53">
        <v>3</v>
      </c>
      <c r="B4" s="81" t="str">
        <f>Temporär!A43</f>
        <v>Laux Marcel</v>
      </c>
      <c r="C4" s="56">
        <f>Temporär!C43</f>
        <v>27</v>
      </c>
      <c r="D4" s="56">
        <f>Temporär!D43</f>
        <v>36</v>
      </c>
      <c r="E4" s="56">
        <f>Temporär!E43</f>
        <v>25</v>
      </c>
      <c r="F4" s="56">
        <f>Temporär!F43</f>
        <v>25</v>
      </c>
      <c r="G4" s="70">
        <f t="shared" si="0"/>
        <v>113</v>
      </c>
      <c r="H4" s="66">
        <f>G4/4</f>
        <v>28.25</v>
      </c>
      <c r="K4" s="33"/>
    </row>
    <row r="5" spans="1:8" ht="18.75" thickBot="1">
      <c r="A5" s="55">
        <v>4</v>
      </c>
      <c r="B5" s="81" t="str">
        <f>Temporär!A44</f>
        <v>Müller Benjamin</v>
      </c>
      <c r="C5" s="56">
        <f>Temporär!C44</f>
        <v>26</v>
      </c>
      <c r="D5" s="56">
        <f>Temporär!D44</f>
        <v>26</v>
      </c>
      <c r="E5" s="56">
        <f>Temporär!E44</f>
        <v>23</v>
      </c>
      <c r="F5" s="56">
        <f>Temporär!F44</f>
        <v>24</v>
      </c>
      <c r="G5" s="70">
        <f t="shared" si="0"/>
        <v>99</v>
      </c>
      <c r="H5" s="66">
        <f>G5/4</f>
        <v>24.75</v>
      </c>
    </row>
    <row r="6" spans="1:8" ht="19.5" thickBot="1" thickTop="1">
      <c r="A6" s="53">
        <v>5</v>
      </c>
      <c r="B6" s="82">
        <f>Temporär!A45</f>
        <v>0</v>
      </c>
      <c r="C6" s="57">
        <f>Temporär!C45</f>
        <v>0</v>
      </c>
      <c r="D6" s="57">
        <f>Temporär!D45</f>
        <v>0</v>
      </c>
      <c r="E6" s="57">
        <f>Temporär!E45</f>
        <v>0</v>
      </c>
      <c r="F6" s="57">
        <f>Temporär!F45</f>
        <v>0</v>
      </c>
      <c r="G6" s="71">
        <f t="shared" si="0"/>
        <v>0</v>
      </c>
      <c r="H6" s="67">
        <f>G6/4</f>
        <v>0</v>
      </c>
    </row>
    <row r="7" spans="1:10" ht="19.5" thickBot="1" thickTop="1">
      <c r="A7" s="50"/>
      <c r="B7" s="50"/>
      <c r="C7" s="58">
        <f>SUM(C2:C6)</f>
        <v>108</v>
      </c>
      <c r="D7" s="59">
        <f>SUM(D2:D6)</f>
        <v>111</v>
      </c>
      <c r="E7" s="59">
        <f>SUM(E2:E6)</f>
        <v>94</v>
      </c>
      <c r="F7" s="59">
        <f>SUM(F2:F6)</f>
        <v>104</v>
      </c>
      <c r="G7" s="73">
        <f t="shared" si="0"/>
        <v>417</v>
      </c>
      <c r="H7" s="61">
        <f>G7/16</f>
        <v>26.0625</v>
      </c>
      <c r="J7" s="183"/>
    </row>
    <row r="8" spans="1:8" ht="19.5" thickBot="1" thickTop="1">
      <c r="A8" s="83" t="s">
        <v>81</v>
      </c>
      <c r="B8" s="93" t="str">
        <f>Temporär!A46</f>
        <v>Pieper Ulrich</v>
      </c>
      <c r="C8" s="78">
        <f>Temporär!C46</f>
        <v>31</v>
      </c>
      <c r="D8" s="78">
        <f>Temporär!D46</f>
        <v>31</v>
      </c>
      <c r="E8" s="78">
        <f>Temporär!E46</f>
        <v>23</v>
      </c>
      <c r="F8" s="78">
        <f>Temporär!F46</f>
        <v>28</v>
      </c>
      <c r="G8" s="71">
        <f>SUM(C8:F8)</f>
        <v>113</v>
      </c>
      <c r="H8" s="67">
        <f>G8/4</f>
        <v>28.25</v>
      </c>
    </row>
    <row r="9" spans="1:8" ht="18.75" thickBot="1">
      <c r="A9" s="84" t="s">
        <v>82</v>
      </c>
      <c r="B9" s="115" t="s">
        <v>8</v>
      </c>
      <c r="C9" s="79" t="s">
        <v>8</v>
      </c>
      <c r="D9" s="117" t="s">
        <v>8</v>
      </c>
      <c r="E9" s="118" t="s">
        <v>8</v>
      </c>
      <c r="F9" s="116" t="s">
        <v>8</v>
      </c>
      <c r="G9" s="71">
        <f>SUM(C9:F9)</f>
        <v>0</v>
      </c>
      <c r="H9" s="67">
        <f>G9/4</f>
        <v>0</v>
      </c>
    </row>
    <row r="10" spans="1:8" ht="19.5" thickBot="1" thickTop="1">
      <c r="A10" s="86" t="s">
        <v>83</v>
      </c>
      <c r="B10" s="87"/>
      <c r="C10" s="88"/>
      <c r="D10" s="88"/>
      <c r="E10" s="88"/>
      <c r="F10" s="88"/>
      <c r="G10" s="71">
        <f>SUM(C10:F10)</f>
        <v>0</v>
      </c>
      <c r="H10" s="67">
        <f>G10/4</f>
        <v>0</v>
      </c>
    </row>
    <row r="11" ht="15.75" thickBot="1" thickTop="1"/>
    <row r="12" spans="2:8" ht="19.5" thickBot="1" thickTop="1">
      <c r="B12" s="62" t="str">
        <f>Niederzissen!A1</f>
        <v>Niederzissen</v>
      </c>
      <c r="C12" s="72" t="s">
        <v>67</v>
      </c>
      <c r="D12" s="72" t="s">
        <v>68</v>
      </c>
      <c r="E12" s="72" t="s">
        <v>69</v>
      </c>
      <c r="F12" s="72" t="s">
        <v>70</v>
      </c>
      <c r="G12" s="68" t="s">
        <v>71</v>
      </c>
      <c r="H12" s="64" t="s">
        <v>4</v>
      </c>
    </row>
    <row r="13" spans="1:8" ht="19.5" thickBot="1" thickTop="1">
      <c r="A13" s="53">
        <v>1</v>
      </c>
      <c r="B13" s="94" t="str">
        <f>Temporär!A49</f>
        <v>Manhillen Gerd</v>
      </c>
      <c r="C13" s="54">
        <f>Temporär!C49</f>
        <v>30</v>
      </c>
      <c r="D13" s="54">
        <f>Temporär!D49</f>
        <v>24</v>
      </c>
      <c r="E13" s="54">
        <f>Temporär!E49</f>
        <v>27</v>
      </c>
      <c r="F13" s="54">
        <f>Temporär!F49</f>
        <v>25</v>
      </c>
      <c r="G13" s="69">
        <f aca="true" t="shared" si="1" ref="G13:G18">SUM(C13:F13)</f>
        <v>106</v>
      </c>
      <c r="H13" s="65">
        <f>G13/4</f>
        <v>26.5</v>
      </c>
    </row>
    <row r="14" spans="1:8" ht="19.5" thickBot="1" thickTop="1">
      <c r="A14" s="55">
        <v>2</v>
      </c>
      <c r="B14" s="94" t="str">
        <f>Temporär!A50</f>
        <v>Adenau Jürgen</v>
      </c>
      <c r="C14" s="54">
        <f>Temporär!C50</f>
        <v>27</v>
      </c>
      <c r="D14" s="54">
        <f>Temporär!D50</f>
        <v>22</v>
      </c>
      <c r="E14" s="54">
        <f>Temporär!E50</f>
        <v>24</v>
      </c>
      <c r="F14" s="54">
        <f>Temporär!F50</f>
        <v>32</v>
      </c>
      <c r="G14" s="70">
        <f t="shared" si="1"/>
        <v>105</v>
      </c>
      <c r="H14" s="66">
        <f>G14/4</f>
        <v>26.25</v>
      </c>
    </row>
    <row r="15" spans="1:8" ht="19.5" thickBot="1" thickTop="1">
      <c r="A15" s="53">
        <v>3</v>
      </c>
      <c r="B15" s="94" t="str">
        <f>Temporär!A51</f>
        <v>Rankel Edi</v>
      </c>
      <c r="C15" s="54">
        <f>Temporär!C51</f>
        <v>25</v>
      </c>
      <c r="D15" s="54">
        <f>Temporär!D51</f>
        <v>26</v>
      </c>
      <c r="E15" s="54">
        <f>Temporär!E51</f>
        <v>35</v>
      </c>
      <c r="F15" s="54">
        <f>Temporär!F51</f>
        <v>24</v>
      </c>
      <c r="G15" s="70">
        <f t="shared" si="1"/>
        <v>110</v>
      </c>
      <c r="H15" s="66">
        <f>G15/4</f>
        <v>27.5</v>
      </c>
    </row>
    <row r="16" spans="1:8" ht="19.5" thickBot="1" thickTop="1">
      <c r="A16" s="55">
        <v>4</v>
      </c>
      <c r="B16" s="187" t="str">
        <f>Temporär!A52</f>
        <v>Moosmann M.</v>
      </c>
      <c r="C16" s="59">
        <f>Temporär!C52</f>
        <v>24</v>
      </c>
      <c r="D16" s="59">
        <f>Temporär!D52</f>
        <v>24</v>
      </c>
      <c r="E16" s="59">
        <f>Temporär!E52</f>
        <v>24</v>
      </c>
      <c r="F16" s="59">
        <f>Temporär!F52</f>
        <v>29</v>
      </c>
      <c r="G16" s="70">
        <f t="shared" si="1"/>
        <v>101</v>
      </c>
      <c r="H16" s="66">
        <f>G16/4</f>
        <v>25.25</v>
      </c>
    </row>
    <row r="17" spans="1:8" ht="19.5" thickBot="1" thickTop="1">
      <c r="A17" s="53">
        <v>5</v>
      </c>
      <c r="B17" s="185">
        <f>Temporär!A77</f>
        <v>0</v>
      </c>
      <c r="C17" s="186">
        <f>Temporär!C53</f>
        <v>0</v>
      </c>
      <c r="D17" s="186">
        <f>Temporär!D77</f>
        <v>0</v>
      </c>
      <c r="E17" s="186">
        <f>Temporär!E77</f>
        <v>0</v>
      </c>
      <c r="F17" s="186">
        <f>Temporär!F77</f>
        <v>0</v>
      </c>
      <c r="G17" s="71">
        <f t="shared" si="1"/>
        <v>0</v>
      </c>
      <c r="H17" s="67">
        <f>G17/4</f>
        <v>0</v>
      </c>
    </row>
    <row r="18" spans="1:8" ht="19.5" thickBot="1" thickTop="1">
      <c r="A18" s="50"/>
      <c r="B18" s="50"/>
      <c r="C18" s="58">
        <f>SUM(C13:C17)</f>
        <v>106</v>
      </c>
      <c r="D18" s="59">
        <f>SUM(D13:D17)</f>
        <v>96</v>
      </c>
      <c r="E18" s="59">
        <f>SUM(E13:E17)</f>
        <v>110</v>
      </c>
      <c r="F18" s="59">
        <f>SUM(F13:F17)</f>
        <v>110</v>
      </c>
      <c r="G18" s="73">
        <f t="shared" si="1"/>
        <v>422</v>
      </c>
      <c r="H18" s="61">
        <f>G18/16</f>
        <v>26.375</v>
      </c>
    </row>
    <row r="19" spans="1:8" ht="19.5" thickBot="1" thickTop="1">
      <c r="A19" s="83" t="s">
        <v>81</v>
      </c>
      <c r="B19" s="106" t="str">
        <f>Temporär!A54</f>
        <v>Lange Oliver</v>
      </c>
      <c r="C19" s="188">
        <f>Temporär!C54</f>
        <v>28</v>
      </c>
      <c r="D19" s="188">
        <f>Temporär!D54</f>
        <v>30</v>
      </c>
      <c r="E19" s="188">
        <f>Temporär!E54</f>
        <v>33</v>
      </c>
      <c r="F19" s="88">
        <f>Temporär!F54</f>
        <v>34</v>
      </c>
      <c r="G19" s="90">
        <f>SUM(C19:F19)</f>
        <v>125</v>
      </c>
      <c r="H19" s="91">
        <f>G19/4</f>
        <v>31.25</v>
      </c>
    </row>
    <row r="20" spans="1:8" ht="19.5" thickBot="1" thickTop="1">
      <c r="A20" s="103" t="s">
        <v>82</v>
      </c>
      <c r="B20" s="89"/>
      <c r="C20" s="88"/>
      <c r="D20" s="88"/>
      <c r="E20" s="88"/>
      <c r="F20" s="88"/>
      <c r="G20" s="104">
        <f>SUM(C20:F20)</f>
        <v>0</v>
      </c>
      <c r="H20" s="105">
        <f>G20/4</f>
        <v>0</v>
      </c>
    </row>
    <row r="21" spans="1:8" ht="19.5" thickBot="1" thickTop="1">
      <c r="A21" s="86" t="s">
        <v>83</v>
      </c>
      <c r="B21" s="189" t="str">
        <f>Temporär!A16</f>
        <v>Müller Christel</v>
      </c>
      <c r="C21" s="184">
        <f>Temporär!C16</f>
        <v>37</v>
      </c>
      <c r="D21" s="184">
        <f>Temporär!D16</f>
        <v>34</v>
      </c>
      <c r="E21" s="184">
        <f>Temporär!E16</f>
        <v>37</v>
      </c>
      <c r="F21" s="184">
        <f>Temporär!F16</f>
        <v>36</v>
      </c>
      <c r="G21" s="107">
        <f>SUM(C21:F21)</f>
        <v>144</v>
      </c>
      <c r="H21" s="108">
        <f>G21/4</f>
        <v>36</v>
      </c>
    </row>
    <row r="22" ht="15.75" thickBot="1" thickTop="1"/>
    <row r="23" spans="2:8" ht="19.5" thickBot="1" thickTop="1">
      <c r="B23" s="62" t="str">
        <f>'MGC Traben Trarbach'!A1</f>
        <v>Traben Tr.1</v>
      </c>
      <c r="C23" s="72" t="s">
        <v>67</v>
      </c>
      <c r="D23" s="72" t="s">
        <v>68</v>
      </c>
      <c r="E23" s="72" t="s">
        <v>69</v>
      </c>
      <c r="F23" s="72" t="s">
        <v>70</v>
      </c>
      <c r="G23" s="68" t="s">
        <v>71</v>
      </c>
      <c r="H23" s="64" t="s">
        <v>4</v>
      </c>
    </row>
    <row r="24" spans="1:8" ht="19.5" thickBot="1" thickTop="1">
      <c r="A24" s="53">
        <v>1</v>
      </c>
      <c r="B24" s="80" t="str">
        <f>Temporär!A33</f>
        <v>Laux Alexander</v>
      </c>
      <c r="C24" s="54">
        <f>Temporär!C33</f>
        <v>28</v>
      </c>
      <c r="D24" s="54">
        <f>Temporär!D33</f>
        <v>27</v>
      </c>
      <c r="E24" s="54">
        <f>Temporär!E33</f>
        <v>27</v>
      </c>
      <c r="F24" s="54">
        <f>Temporär!F33</f>
        <v>26</v>
      </c>
      <c r="G24" s="69">
        <f aca="true" t="shared" si="2" ref="G24:G29">SUM(C24:F24)</f>
        <v>108</v>
      </c>
      <c r="H24" s="65">
        <f>G24/4</f>
        <v>27</v>
      </c>
    </row>
    <row r="25" spans="1:8" ht="18.75" thickBot="1">
      <c r="A25" s="55">
        <v>2</v>
      </c>
      <c r="B25" s="81" t="str">
        <f>Temporär!A34</f>
        <v>Graf Roger</v>
      </c>
      <c r="C25" s="56">
        <f>Temporär!C34</f>
        <v>34</v>
      </c>
      <c r="D25" s="56">
        <f>Temporär!D34</f>
        <v>27</v>
      </c>
      <c r="E25" s="56">
        <f>Temporär!E34</f>
        <v>25</v>
      </c>
      <c r="F25" s="56">
        <f>Temporär!F34</f>
        <v>27</v>
      </c>
      <c r="G25" s="70">
        <f t="shared" si="2"/>
        <v>113</v>
      </c>
      <c r="H25" s="66">
        <f>G25/4</f>
        <v>28.25</v>
      </c>
    </row>
    <row r="26" spans="1:8" ht="19.5" thickBot="1" thickTop="1">
      <c r="A26" s="53">
        <v>3</v>
      </c>
      <c r="B26" s="81" t="str">
        <f>Temporär!A35</f>
        <v>Labarbe Walter</v>
      </c>
      <c r="C26" s="56">
        <f>Temporär!C35</f>
        <v>32</v>
      </c>
      <c r="D26" s="56">
        <f>Temporär!D35</f>
        <v>33</v>
      </c>
      <c r="E26" s="56">
        <f>Temporär!E35</f>
        <v>29</v>
      </c>
      <c r="F26" s="56">
        <f>Temporär!F35</f>
        <v>22</v>
      </c>
      <c r="G26" s="70">
        <f t="shared" si="2"/>
        <v>116</v>
      </c>
      <c r="H26" s="66">
        <f>G26/4</f>
        <v>29</v>
      </c>
    </row>
    <row r="27" spans="1:8" ht="18.75" thickBot="1">
      <c r="A27" s="55">
        <v>4</v>
      </c>
      <c r="B27" s="81" t="str">
        <f>Temporär!A36</f>
        <v>von der Pütten Stephan</v>
      </c>
      <c r="C27" s="56">
        <f>Temporär!C36</f>
        <v>26</v>
      </c>
      <c r="D27" s="56">
        <f>Temporär!D36</f>
        <v>26</v>
      </c>
      <c r="E27" s="56">
        <f>Temporär!E36</f>
        <v>30</v>
      </c>
      <c r="F27" s="56">
        <f>Temporär!F36</f>
        <v>27</v>
      </c>
      <c r="G27" s="70">
        <f t="shared" si="2"/>
        <v>109</v>
      </c>
      <c r="H27" s="66">
        <f>G27/4</f>
        <v>27.25</v>
      </c>
    </row>
    <row r="28" spans="1:8" ht="19.5" thickBot="1" thickTop="1">
      <c r="A28" s="53">
        <v>5</v>
      </c>
      <c r="B28" s="82">
        <f>Temporär!A37</f>
        <v>0</v>
      </c>
      <c r="C28" s="57">
        <f>Temporär!C37</f>
        <v>0</v>
      </c>
      <c r="D28" s="57">
        <f>Temporär!D37</f>
        <v>0</v>
      </c>
      <c r="E28" s="57">
        <f>Temporär!E37</f>
        <v>0</v>
      </c>
      <c r="F28" s="57">
        <f>Temporär!F37</f>
        <v>0</v>
      </c>
      <c r="G28" s="71">
        <f t="shared" si="2"/>
        <v>0</v>
      </c>
      <c r="H28" s="67">
        <f>G28/4</f>
        <v>0</v>
      </c>
    </row>
    <row r="29" spans="1:8" ht="19.5" thickBot="1" thickTop="1">
      <c r="A29" s="50"/>
      <c r="B29" s="50"/>
      <c r="C29" s="58">
        <f>SUM(C24:C28)</f>
        <v>120</v>
      </c>
      <c r="D29" s="59">
        <f>SUM(D24:D28)</f>
        <v>113</v>
      </c>
      <c r="E29" s="59">
        <f>SUM(E24:E28)</f>
        <v>111</v>
      </c>
      <c r="F29" s="59">
        <f>SUM(F24:F28)</f>
        <v>102</v>
      </c>
      <c r="G29" s="73">
        <f t="shared" si="2"/>
        <v>446</v>
      </c>
      <c r="H29" s="61">
        <f>G29/16</f>
        <v>27.875</v>
      </c>
    </row>
    <row r="30" spans="1:8" ht="19.5" thickBot="1" thickTop="1">
      <c r="A30" s="83" t="s">
        <v>81</v>
      </c>
      <c r="B30" s="93">
        <f>Temporär!A38</f>
        <v>0</v>
      </c>
      <c r="C30" s="78">
        <f>Temporär!C38</f>
        <v>0</v>
      </c>
      <c r="D30" s="78">
        <f>Temporär!D38</f>
        <v>0</v>
      </c>
      <c r="E30" s="78">
        <f>Temporär!E38</f>
        <v>0</v>
      </c>
      <c r="F30" s="78">
        <f>Temporär!F38</f>
        <v>0</v>
      </c>
      <c r="G30" s="71">
        <f>SUM(C30:F30)</f>
        <v>0</v>
      </c>
      <c r="H30" s="67">
        <f>G30/4</f>
        <v>0</v>
      </c>
    </row>
    <row r="31" spans="1:8" ht="19.5" thickBot="1" thickTop="1">
      <c r="A31" s="84" t="s">
        <v>82</v>
      </c>
      <c r="B31" s="80"/>
      <c r="C31" s="54">
        <f>Temporär!C45</f>
        <v>0</v>
      </c>
      <c r="D31" s="54">
        <f>Temporär!D45</f>
        <v>0</v>
      </c>
      <c r="E31" s="54">
        <f>Temporär!E45</f>
        <v>0</v>
      </c>
      <c r="F31" s="54">
        <f>Temporär!F45</f>
        <v>0</v>
      </c>
      <c r="G31" s="69">
        <f>SUM(C31:F31)</f>
        <v>0</v>
      </c>
      <c r="H31" s="65">
        <f>G31/4</f>
        <v>0</v>
      </c>
    </row>
    <row r="32" spans="1:8" ht="19.5" thickBot="1" thickTop="1">
      <c r="A32" s="86" t="s">
        <v>83</v>
      </c>
      <c r="B32" s="89">
        <f>Temporär!A39</f>
        <v>0</v>
      </c>
      <c r="C32" s="88">
        <f>Temporär!C45</f>
        <v>0</v>
      </c>
      <c r="D32" s="88">
        <f>Temporär!D45</f>
        <v>0</v>
      </c>
      <c r="E32" s="88">
        <f>Temporär!E45</f>
        <v>0</v>
      </c>
      <c r="F32" s="88">
        <f>Temporär!F45</f>
        <v>0</v>
      </c>
      <c r="G32" s="71">
        <f>SUM(C32:F32)</f>
        <v>0</v>
      </c>
      <c r="H32" s="67">
        <f>G32/4</f>
        <v>0</v>
      </c>
    </row>
    <row r="33" ht="15.75" thickBot="1" thickTop="1"/>
    <row r="34" spans="2:8" ht="19.5" thickBot="1" thickTop="1">
      <c r="B34" s="62" t="str">
        <f>Hachenburg!A1</f>
        <v>Hachenburg</v>
      </c>
      <c r="C34" s="72" t="s">
        <v>67</v>
      </c>
      <c r="D34" s="72" t="s">
        <v>68</v>
      </c>
      <c r="E34" s="72" t="s">
        <v>69</v>
      </c>
      <c r="F34" s="72" t="s">
        <v>70</v>
      </c>
      <c r="G34" s="68" t="s">
        <v>71</v>
      </c>
      <c r="H34" s="64" t="s">
        <v>4</v>
      </c>
    </row>
    <row r="35" spans="1:8" ht="19.5" thickBot="1" thickTop="1">
      <c r="A35" s="53">
        <v>1</v>
      </c>
      <c r="B35" s="98" t="str">
        <f>Temporär!A25</f>
        <v>Hoffmann Jörg</v>
      </c>
      <c r="C35" s="54">
        <f>Temporär!C25</f>
        <v>33</v>
      </c>
      <c r="D35" s="54">
        <f>Temporär!D25</f>
        <v>36</v>
      </c>
      <c r="E35" s="54">
        <f>Temporär!E25</f>
        <v>27</v>
      </c>
      <c r="F35" s="54">
        <f>Temporär!F25</f>
        <v>24</v>
      </c>
      <c r="G35" s="69">
        <f aca="true" t="shared" si="3" ref="G35:G40">SUM(C35:F35)</f>
        <v>120</v>
      </c>
      <c r="H35" s="65">
        <f>G35/4</f>
        <v>30</v>
      </c>
    </row>
    <row r="36" spans="1:8" ht="18.75" thickBot="1">
      <c r="A36" s="55">
        <v>2</v>
      </c>
      <c r="B36" s="99" t="str">
        <f>Temporär!A26</f>
        <v>Behrendt Erich</v>
      </c>
      <c r="C36" s="56">
        <f>Temporär!C26</f>
        <v>33</v>
      </c>
      <c r="D36" s="56">
        <f>Temporär!D26</f>
        <v>30</v>
      </c>
      <c r="E36" s="132">
        <f>Temporär!E26</f>
        <v>40</v>
      </c>
      <c r="F36" s="56">
        <f>Temporär!F26</f>
        <v>31</v>
      </c>
      <c r="G36" s="70">
        <f t="shared" si="3"/>
        <v>134</v>
      </c>
      <c r="H36" s="66">
        <f>G36/4</f>
        <v>33.5</v>
      </c>
    </row>
    <row r="37" spans="1:8" ht="19.5" thickBot="1" thickTop="1">
      <c r="A37" s="53">
        <v>3</v>
      </c>
      <c r="B37" s="99" t="str">
        <f>Temporär!A27</f>
        <v>Klein Kerstin</v>
      </c>
      <c r="C37" s="132">
        <f>Temporär!C27</f>
        <v>27</v>
      </c>
      <c r="D37" s="56">
        <f>Temporär!D27</f>
        <v>27</v>
      </c>
      <c r="E37" s="132">
        <f>Temporär!E27</f>
        <v>28</v>
      </c>
      <c r="F37" s="56">
        <f>Temporär!F27</f>
        <v>31</v>
      </c>
      <c r="G37" s="70">
        <f t="shared" si="3"/>
        <v>113</v>
      </c>
      <c r="H37" s="66">
        <f>G37/4</f>
        <v>28.25</v>
      </c>
    </row>
    <row r="38" spans="1:8" ht="18.75" thickBot="1">
      <c r="A38" s="55">
        <v>4</v>
      </c>
      <c r="B38" s="99" t="str">
        <f>Temporär!A28</f>
        <v>Kohlhaas Heini</v>
      </c>
      <c r="C38" s="56">
        <f>Temporär!C28</f>
        <v>21</v>
      </c>
      <c r="D38" s="56">
        <f>Temporär!D28</f>
        <v>27</v>
      </c>
      <c r="E38" s="56">
        <f>Temporär!E28</f>
        <v>23</v>
      </c>
      <c r="F38" s="56">
        <f>Temporär!F28</f>
        <v>23</v>
      </c>
      <c r="G38" s="70">
        <f t="shared" si="3"/>
        <v>94</v>
      </c>
      <c r="H38" s="66">
        <f>G38/4</f>
        <v>23.5</v>
      </c>
    </row>
    <row r="39" spans="1:8" ht="19.5" thickBot="1" thickTop="1">
      <c r="A39" s="53">
        <v>5</v>
      </c>
      <c r="B39" s="100">
        <f>Temporär!A29</f>
        <v>0</v>
      </c>
      <c r="C39" s="57">
        <f>Temporär!C29</f>
        <v>0</v>
      </c>
      <c r="D39" s="57">
        <f>Temporär!D29</f>
        <v>0</v>
      </c>
      <c r="E39" s="57">
        <f>Temporär!E29</f>
        <v>0</v>
      </c>
      <c r="F39" s="57">
        <f>Temporär!F29</f>
        <v>0</v>
      </c>
      <c r="G39" s="71">
        <f t="shared" si="3"/>
        <v>0</v>
      </c>
      <c r="H39" s="67">
        <f>G39/4</f>
        <v>0</v>
      </c>
    </row>
    <row r="40" spans="1:8" ht="19.5" thickBot="1" thickTop="1">
      <c r="A40" s="50"/>
      <c r="B40" s="50"/>
      <c r="C40" s="58">
        <f>SUM(C35:C39)</f>
        <v>114</v>
      </c>
      <c r="D40" s="59">
        <f>SUM(D35:D39)</f>
        <v>120</v>
      </c>
      <c r="E40" s="59">
        <f>SUM(E35:E39)</f>
        <v>118</v>
      </c>
      <c r="F40" s="59">
        <f>SUM(F35:F39)</f>
        <v>109</v>
      </c>
      <c r="G40" s="73">
        <f t="shared" si="3"/>
        <v>461</v>
      </c>
      <c r="H40" s="61">
        <f>G40/16</f>
        <v>28.8125</v>
      </c>
    </row>
    <row r="41" spans="1:8" ht="19.5" thickBot="1" thickTop="1">
      <c r="A41" s="83" t="s">
        <v>81</v>
      </c>
      <c r="B41" s="115" t="str">
        <f>Temporär!A30</f>
        <v>Rötter Thomas</v>
      </c>
      <c r="C41" s="117">
        <f>Temporär!C30</f>
        <v>29</v>
      </c>
      <c r="D41" s="117">
        <f>Temporär!D30</f>
        <v>33</v>
      </c>
      <c r="E41" s="117">
        <f>Temporär!E30</f>
        <v>34</v>
      </c>
      <c r="F41" s="117">
        <f>Temporär!F30</f>
        <v>26</v>
      </c>
      <c r="G41" s="71">
        <f>SUM(C41:F41)</f>
        <v>122</v>
      </c>
      <c r="H41" s="67">
        <f>G41/4</f>
        <v>30.5</v>
      </c>
    </row>
    <row r="42" spans="1:8" ht="18.75" thickBot="1">
      <c r="A42" s="84" t="s">
        <v>82</v>
      </c>
      <c r="B42" s="115"/>
      <c r="C42" s="117"/>
      <c r="D42" s="117"/>
      <c r="E42" s="117"/>
      <c r="F42" s="117"/>
      <c r="G42" s="71">
        <f>SUM(C42:F42)</f>
        <v>0</v>
      </c>
      <c r="H42" s="67">
        <f>G42/4</f>
        <v>0</v>
      </c>
    </row>
    <row r="43" spans="1:8" ht="19.5" thickBot="1" thickTop="1">
      <c r="A43" s="86" t="s">
        <v>83</v>
      </c>
      <c r="B43" s="89" t="str">
        <f>Temporär!A32</f>
        <v> </v>
      </c>
      <c r="C43" s="88">
        <f>Temporär!C32</f>
        <v>0</v>
      </c>
      <c r="D43" s="88">
        <f>Temporär!D32</f>
        <v>0</v>
      </c>
      <c r="E43" s="88">
        <f>Temporär!E32</f>
        <v>0</v>
      </c>
      <c r="F43" s="88">
        <f>Temporär!F32</f>
        <v>0</v>
      </c>
      <c r="G43" s="71">
        <f>SUM(C43:F43)</f>
        <v>0</v>
      </c>
      <c r="H43" s="67">
        <f>G43/4</f>
        <v>0</v>
      </c>
    </row>
    <row r="44" ht="15.75" thickBot="1" thickTop="1"/>
    <row r="45" spans="2:8" ht="19.5" thickBot="1" thickTop="1">
      <c r="B45" s="62" t="str">
        <f>'2,MGC Worms'!A1</f>
        <v>Worms</v>
      </c>
      <c r="C45" s="72" t="s">
        <v>67</v>
      </c>
      <c r="D45" s="72" t="s">
        <v>68</v>
      </c>
      <c r="E45" s="72" t="s">
        <v>69</v>
      </c>
      <c r="F45" s="72" t="s">
        <v>70</v>
      </c>
      <c r="G45" s="63" t="s">
        <v>71</v>
      </c>
      <c r="H45" s="64" t="s">
        <v>4</v>
      </c>
    </row>
    <row r="46" spans="1:8" ht="17.25" customHeight="1" thickBot="1" thickTop="1">
      <c r="A46" s="53">
        <v>1</v>
      </c>
      <c r="B46" s="98" t="str">
        <f>Temporär!A1</f>
        <v>Wihler Horst j</v>
      </c>
      <c r="C46" s="54">
        <f>Temporär!C1</f>
        <v>25</v>
      </c>
      <c r="D46" s="54">
        <f>Temporär!D1</f>
        <v>29</v>
      </c>
      <c r="E46" s="54">
        <f>Temporär!E1</f>
        <v>34</v>
      </c>
      <c r="F46" s="54">
        <f>Temporär!F1</f>
        <v>24</v>
      </c>
      <c r="G46" s="69">
        <f aca="true" t="shared" si="4" ref="G46:G53">SUM(C46:F46)</f>
        <v>112</v>
      </c>
      <c r="H46" s="65">
        <f>G46/4</f>
        <v>28</v>
      </c>
    </row>
    <row r="47" spans="1:8" ht="17.25" customHeight="1" thickBot="1">
      <c r="A47" s="55">
        <v>2</v>
      </c>
      <c r="B47" s="99" t="str">
        <f>Temporär!A2</f>
        <v>Rein Hans-Rudolf</v>
      </c>
      <c r="C47" s="56">
        <f>Temporär!C2</f>
        <v>30</v>
      </c>
      <c r="D47" s="56">
        <f>Temporär!D2</f>
        <v>25</v>
      </c>
      <c r="E47" s="56">
        <f>Temporär!E2</f>
        <v>28</v>
      </c>
      <c r="F47" s="56">
        <f>Temporär!F2</f>
        <v>26</v>
      </c>
      <c r="G47" s="70">
        <f t="shared" si="4"/>
        <v>109</v>
      </c>
      <c r="H47" s="66">
        <f>G47/4</f>
        <v>27.25</v>
      </c>
    </row>
    <row r="48" spans="1:8" ht="19.5" thickBot="1" thickTop="1">
      <c r="A48" s="53">
        <v>3</v>
      </c>
      <c r="B48" s="99" t="str">
        <f>Temporär!A3</f>
        <v>Schreiber Heike</v>
      </c>
      <c r="C48" s="56">
        <f>Temporär!C3</f>
        <v>33</v>
      </c>
      <c r="D48" s="56">
        <f>Temporär!D3</f>
        <v>32</v>
      </c>
      <c r="E48" s="56">
        <f>Temporär!E3</f>
        <v>28</v>
      </c>
      <c r="F48" s="56">
        <f>Temporär!F3</f>
        <v>30</v>
      </c>
      <c r="G48" s="70">
        <f t="shared" si="4"/>
        <v>123</v>
      </c>
      <c r="H48" s="66">
        <f>G48/4</f>
        <v>30.75</v>
      </c>
    </row>
    <row r="49" spans="1:8" ht="18.75" thickBot="1">
      <c r="A49" s="55">
        <v>4</v>
      </c>
      <c r="B49" s="99" t="str">
        <f>Temporär!A4</f>
        <v>Schierding Ca.</v>
      </c>
      <c r="C49" s="56">
        <f>Temporär!C4</f>
        <v>33</v>
      </c>
      <c r="D49" s="56">
        <f>Temporär!D4</f>
        <v>32</v>
      </c>
      <c r="E49" s="56">
        <f>Temporär!E4</f>
        <v>29</v>
      </c>
      <c r="F49" s="56">
        <f>Temporär!F4</f>
        <v>28</v>
      </c>
      <c r="G49" s="70">
        <f t="shared" si="4"/>
        <v>122</v>
      </c>
      <c r="H49" s="66">
        <f>G49/4</f>
        <v>30.5</v>
      </c>
    </row>
    <row r="50" spans="1:8" ht="19.5" thickBot="1" thickTop="1">
      <c r="A50" s="53">
        <v>5</v>
      </c>
      <c r="B50" s="100">
        <f>Temporär!A5</f>
        <v>0</v>
      </c>
      <c r="C50" s="57">
        <f>Temporär!C5</f>
        <v>0</v>
      </c>
      <c r="D50" s="57">
        <f>Temporär!D5</f>
        <v>0</v>
      </c>
      <c r="E50" s="57">
        <f>Temporär!E5</f>
        <v>0</v>
      </c>
      <c r="F50" s="57">
        <f>Temporär!F5</f>
        <v>0</v>
      </c>
      <c r="G50" s="71">
        <f t="shared" si="4"/>
        <v>0</v>
      </c>
      <c r="H50" s="67">
        <f>G50/4</f>
        <v>0</v>
      </c>
    </row>
    <row r="51" spans="1:8" ht="19.5" thickBot="1" thickTop="1">
      <c r="A51" s="50"/>
      <c r="B51" s="50"/>
      <c r="C51" s="58">
        <f>SUM(C46:C50)</f>
        <v>121</v>
      </c>
      <c r="D51" s="59">
        <f>SUM(D46:D50)</f>
        <v>118</v>
      </c>
      <c r="E51" s="59">
        <f>SUM(E46:E50)</f>
        <v>119</v>
      </c>
      <c r="F51" s="59">
        <f>SUM(F46:F50)</f>
        <v>108</v>
      </c>
      <c r="G51" s="60">
        <f t="shared" si="4"/>
        <v>466</v>
      </c>
      <c r="H51" s="61">
        <f>G51/16</f>
        <v>29.125</v>
      </c>
    </row>
    <row r="52" spans="1:7" ht="19.5" thickBot="1" thickTop="1">
      <c r="A52" s="51"/>
      <c r="B52" s="208"/>
      <c r="C52" s="48" t="s">
        <v>8</v>
      </c>
      <c r="D52" s="48" t="s">
        <v>8</v>
      </c>
      <c r="E52" s="48" t="s">
        <v>8</v>
      </c>
      <c r="F52" s="48" t="s">
        <v>8</v>
      </c>
      <c r="G52" s="48"/>
    </row>
    <row r="53" spans="1:8" ht="19.5" thickBot="1" thickTop="1">
      <c r="A53" s="83" t="s">
        <v>81</v>
      </c>
      <c r="B53" s="80">
        <f>Temporär!A6</f>
        <v>0</v>
      </c>
      <c r="C53" s="92">
        <f>Temporär!C6</f>
        <v>0</v>
      </c>
      <c r="D53" s="92">
        <f>Temporär!D6</f>
        <v>0</v>
      </c>
      <c r="E53" s="92">
        <f>Temporär!E6</f>
        <v>0</v>
      </c>
      <c r="F53" s="92">
        <f>Temporär!F6</f>
        <v>0</v>
      </c>
      <c r="G53" s="69">
        <f t="shared" si="4"/>
        <v>0</v>
      </c>
      <c r="H53" s="65">
        <f>G53/4</f>
        <v>0</v>
      </c>
    </row>
    <row r="54" spans="1:8" ht="19.5" thickBot="1" thickTop="1">
      <c r="A54" s="84" t="s">
        <v>82</v>
      </c>
      <c r="B54" s="89"/>
      <c r="C54" s="92">
        <f>Temporär!C5</f>
        <v>0</v>
      </c>
      <c r="D54" s="92">
        <f>Temporär!D5</f>
        <v>0</v>
      </c>
      <c r="E54" s="92">
        <f>Temporär!E5</f>
        <v>0</v>
      </c>
      <c r="F54" s="92">
        <f>Temporär!F5</f>
        <v>0</v>
      </c>
      <c r="G54" s="70">
        <f>SUM(C54:F54)</f>
        <v>0</v>
      </c>
      <c r="H54" s="66">
        <f>G54/4</f>
        <v>0</v>
      </c>
    </row>
    <row r="55" spans="1:8" ht="19.5" thickBot="1" thickTop="1">
      <c r="A55" s="86" t="s">
        <v>83</v>
      </c>
      <c r="B55" s="89">
        <f>Temporär!A7</f>
        <v>0</v>
      </c>
      <c r="C55" s="88">
        <f>Temporär!C7</f>
        <v>0</v>
      </c>
      <c r="D55" s="88">
        <f>Temporär!D7</f>
        <v>0</v>
      </c>
      <c r="E55" s="88">
        <f>Temporär!E7</f>
        <v>0</v>
      </c>
      <c r="F55" s="88">
        <f>Temporär!F7</f>
        <v>0</v>
      </c>
      <c r="G55" s="120">
        <f>SUM(C55:F55)</f>
        <v>0</v>
      </c>
      <c r="H55" s="61">
        <f>G55/4</f>
        <v>0</v>
      </c>
    </row>
    <row r="56" ht="15.75" thickBot="1" thickTop="1"/>
    <row r="57" spans="2:8" ht="19.5" thickBot="1" thickTop="1">
      <c r="B57" s="62" t="str">
        <f>'BGC Rodalben'!A1</f>
        <v>BGC Rodalben</v>
      </c>
      <c r="C57" s="72" t="s">
        <v>67</v>
      </c>
      <c r="D57" s="72" t="s">
        <v>68</v>
      </c>
      <c r="E57" s="72" t="s">
        <v>69</v>
      </c>
      <c r="F57" s="72" t="s">
        <v>70</v>
      </c>
      <c r="G57" s="68" t="s">
        <v>71</v>
      </c>
      <c r="H57" s="64" t="s">
        <v>4</v>
      </c>
    </row>
    <row r="58" spans="1:8" ht="17.25" customHeight="1" thickBot="1" thickTop="1">
      <c r="A58" s="53">
        <v>1</v>
      </c>
      <c r="B58" s="192" t="str">
        <f>Temporär!A17</f>
        <v>Nikolaus Sandra</v>
      </c>
      <c r="C58" s="59">
        <f>Temporär!C17</f>
        <v>35</v>
      </c>
      <c r="D58" s="59">
        <f>Temporär!D17</f>
        <v>27</v>
      </c>
      <c r="E58" s="59">
        <f>Temporär!E17</f>
        <v>43</v>
      </c>
      <c r="F58" s="59">
        <f>Temporär!F17</f>
        <v>24</v>
      </c>
      <c r="G58" s="69">
        <f aca="true" t="shared" si="5" ref="G58:G63">SUM(C58:F58)</f>
        <v>129</v>
      </c>
      <c r="H58" s="65">
        <f>G58/4</f>
        <v>32.25</v>
      </c>
    </row>
    <row r="59" spans="1:8" ht="17.25" customHeight="1" thickBot="1" thickTop="1">
      <c r="A59" s="55">
        <v>2</v>
      </c>
      <c r="B59" s="192" t="str">
        <f>Temporär!A18</f>
        <v>Boltze Kornelia</v>
      </c>
      <c r="C59" s="59">
        <f>Temporär!C18</f>
        <v>29</v>
      </c>
      <c r="D59" s="59">
        <f>Temporär!D18</f>
        <v>29</v>
      </c>
      <c r="E59" s="59">
        <f>Temporär!E18</f>
        <v>31</v>
      </c>
      <c r="F59" s="59">
        <f>Temporär!F18</f>
        <v>31</v>
      </c>
      <c r="G59" s="70">
        <f t="shared" si="5"/>
        <v>120</v>
      </c>
      <c r="H59" s="66">
        <f>G59/4</f>
        <v>30</v>
      </c>
    </row>
    <row r="60" spans="1:8" ht="19.5" thickBot="1" thickTop="1">
      <c r="A60" s="53">
        <v>3</v>
      </c>
      <c r="B60" s="192" t="str">
        <f>Temporär!A19</f>
        <v>Boltze Vanessa</v>
      </c>
      <c r="C60" s="59">
        <f>Temporär!C19</f>
        <v>25</v>
      </c>
      <c r="D60" s="59">
        <f>Temporär!D19</f>
        <v>25</v>
      </c>
      <c r="E60" s="59">
        <f>Temporär!E19</f>
        <v>34</v>
      </c>
      <c r="F60" s="59">
        <f>Temporär!F19</f>
        <v>26</v>
      </c>
      <c r="G60" s="70">
        <f t="shared" si="5"/>
        <v>110</v>
      </c>
      <c r="H60" s="66">
        <f>G60/4</f>
        <v>27.5</v>
      </c>
    </row>
    <row r="61" spans="1:8" ht="19.5" thickBot="1" thickTop="1">
      <c r="A61" s="55">
        <v>4</v>
      </c>
      <c r="B61" s="192" t="str">
        <f>Temporär!A20</f>
        <v>Rein Hans</v>
      </c>
      <c r="C61" s="59">
        <f>Temporär!C20</f>
        <v>34</v>
      </c>
      <c r="D61" s="59">
        <f>Temporär!D20</f>
        <v>30</v>
      </c>
      <c r="E61" s="59">
        <f>Temporär!E20</f>
        <v>29</v>
      </c>
      <c r="F61" s="59">
        <f>Temporär!F20</f>
        <v>26</v>
      </c>
      <c r="G61" s="70">
        <f t="shared" si="5"/>
        <v>119</v>
      </c>
      <c r="H61" s="66">
        <f>G61/4</f>
        <v>29.75</v>
      </c>
    </row>
    <row r="62" spans="1:8" ht="19.5" thickBot="1" thickTop="1">
      <c r="A62" s="53">
        <v>5</v>
      </c>
      <c r="B62" s="190">
        <f>Temporär!A21</f>
        <v>0</v>
      </c>
      <c r="C62" s="191">
        <f>Temporär!C21</f>
        <v>0</v>
      </c>
      <c r="D62" s="191">
        <f>Temporär!D21</f>
        <v>0</v>
      </c>
      <c r="E62" s="191">
        <f>Temporär!E21</f>
        <v>0</v>
      </c>
      <c r="F62" s="191">
        <f>Temporär!F21</f>
        <v>0</v>
      </c>
      <c r="G62" s="71">
        <f t="shared" si="5"/>
        <v>0</v>
      </c>
      <c r="H62" s="67">
        <f>G62/4</f>
        <v>0</v>
      </c>
    </row>
    <row r="63" spans="1:8" ht="19.5" thickBot="1" thickTop="1">
      <c r="A63" s="50"/>
      <c r="B63" s="50"/>
      <c r="C63" s="58">
        <f>SUM(C58:C62)</f>
        <v>123</v>
      </c>
      <c r="D63" s="59">
        <f>SUM(D58:D62)</f>
        <v>111</v>
      </c>
      <c r="E63" s="59">
        <f>SUM(E58:E62)</f>
        <v>137</v>
      </c>
      <c r="F63" s="59">
        <f>SUM(F58:F62)</f>
        <v>107</v>
      </c>
      <c r="G63" s="73">
        <f t="shared" si="5"/>
        <v>478</v>
      </c>
      <c r="H63" s="61">
        <f>G63/16</f>
        <v>29.875</v>
      </c>
    </row>
    <row r="64" spans="1:7" ht="15.75" thickBot="1" thickTop="1">
      <c r="A64" s="51"/>
      <c r="B64" s="51"/>
      <c r="C64" s="29" t="s">
        <v>8</v>
      </c>
      <c r="D64" s="29" t="s">
        <v>8</v>
      </c>
      <c r="E64" s="29" t="s">
        <v>8</v>
      </c>
      <c r="F64" s="29" t="s">
        <v>8</v>
      </c>
      <c r="G64" s="29"/>
    </row>
    <row r="65" spans="1:8" ht="19.5" thickBot="1" thickTop="1">
      <c r="A65" s="83" t="s">
        <v>81</v>
      </c>
      <c r="B65" s="93" t="str">
        <f>Temporär!A22</f>
        <v>Rein Christa</v>
      </c>
      <c r="C65" s="78">
        <f>Temporär!C22</f>
        <v>31</v>
      </c>
      <c r="D65" s="78">
        <f>Temporär!D22</f>
        <v>36</v>
      </c>
      <c r="E65" s="78">
        <f>Temporär!E22</f>
        <v>29</v>
      </c>
      <c r="F65" s="78">
        <f>Temporär!F22</f>
        <v>35</v>
      </c>
      <c r="G65" s="101">
        <f>SUM(C65:F65)</f>
        <v>131</v>
      </c>
      <c r="H65" s="67">
        <f>G65/4</f>
        <v>32.75</v>
      </c>
    </row>
    <row r="66" spans="1:8" ht="18.75" thickBot="1">
      <c r="A66" s="84" t="s">
        <v>82</v>
      </c>
      <c r="B66" s="85"/>
      <c r="C66" s="79"/>
      <c r="D66" s="79"/>
      <c r="E66" s="79"/>
      <c r="F66" s="79"/>
      <c r="G66" s="70">
        <f>SUM(C66:F66)</f>
        <v>0</v>
      </c>
      <c r="H66" s="67">
        <f>G66/4</f>
        <v>0</v>
      </c>
    </row>
    <row r="67" spans="1:8" ht="19.5" thickBot="1" thickTop="1">
      <c r="A67" s="86" t="s">
        <v>83</v>
      </c>
      <c r="B67" s="113" t="str">
        <f>Temporär!A24</f>
        <v> </v>
      </c>
      <c r="C67" s="88">
        <f>Temporär!C24</f>
        <v>0</v>
      </c>
      <c r="D67" s="88">
        <f>Temporär!D24</f>
        <v>0</v>
      </c>
      <c r="E67" s="88">
        <f>Temporär!E24</f>
        <v>0</v>
      </c>
      <c r="F67" s="88">
        <f>Temporär!F24</f>
        <v>0</v>
      </c>
      <c r="G67" s="102">
        <f>SUM(C67:F67)</f>
        <v>0</v>
      </c>
      <c r="H67" s="67">
        <f>G67/4</f>
        <v>0</v>
      </c>
    </row>
    <row r="68" ht="15.75" thickBot="1" thickTop="1"/>
    <row r="69" spans="2:8" ht="19.5" thickBot="1" thickTop="1">
      <c r="B69" s="62" t="str">
        <f>'Spielgemeinschaft Kaste Niederz'!A1</f>
        <v>Niederz.- Kaste.</v>
      </c>
      <c r="C69" s="72" t="s">
        <v>67</v>
      </c>
      <c r="D69" s="72" t="s">
        <v>68</v>
      </c>
      <c r="E69" s="72" t="s">
        <v>69</v>
      </c>
      <c r="F69" s="72" t="s">
        <v>70</v>
      </c>
      <c r="G69" s="68" t="s">
        <v>71</v>
      </c>
      <c r="H69" s="64" t="s">
        <v>4</v>
      </c>
    </row>
    <row r="70" spans="1:8" ht="19.5" thickBot="1" thickTop="1">
      <c r="A70" s="53">
        <v>1</v>
      </c>
      <c r="B70" s="94" t="str">
        <f>Temporär!A9</f>
        <v>Schmitt H.</v>
      </c>
      <c r="C70" s="54">
        <f>Temporär!C9</f>
        <v>39</v>
      </c>
      <c r="D70" s="54">
        <f>Temporär!D9</f>
        <v>36</v>
      </c>
      <c r="E70" s="210">
        <f>Temporär!E9</f>
        <v>34</v>
      </c>
      <c r="F70" s="54">
        <f>Temporär!F9</f>
        <v>26</v>
      </c>
      <c r="G70" s="69">
        <f aca="true" t="shared" si="6" ref="G70:G75">SUM(C70:F70)</f>
        <v>135</v>
      </c>
      <c r="H70" s="65">
        <f>G70/4</f>
        <v>33.75</v>
      </c>
    </row>
    <row r="71" spans="1:8" ht="18.75" thickBot="1">
      <c r="A71" s="55">
        <v>2</v>
      </c>
      <c r="B71" s="95" t="str">
        <f>Temporär!A10</f>
        <v>Picolo Daniel</v>
      </c>
      <c r="C71" s="56">
        <f>Temporär!C10</f>
        <v>34</v>
      </c>
      <c r="D71" s="56">
        <f>Temporär!D10</f>
        <v>27</v>
      </c>
      <c r="E71" s="56">
        <f>Temporär!E10</f>
        <v>31</v>
      </c>
      <c r="F71" s="56">
        <f>Temporär!F10</f>
        <v>30</v>
      </c>
      <c r="G71" s="70">
        <f t="shared" si="6"/>
        <v>122</v>
      </c>
      <c r="H71" s="66">
        <f>G71/4</f>
        <v>30.5</v>
      </c>
    </row>
    <row r="72" spans="1:8" ht="19.5" thickBot="1" thickTop="1">
      <c r="A72" s="53">
        <v>3</v>
      </c>
      <c r="B72" s="95" t="str">
        <f>Temporär!A11</f>
        <v>Ritzdorf Heike</v>
      </c>
      <c r="C72" s="132">
        <f>Temporär!C11</f>
        <v>35</v>
      </c>
      <c r="D72" s="56">
        <f>Temporär!D11</f>
        <v>26</v>
      </c>
      <c r="E72" s="56">
        <f>Temporär!E11</f>
        <v>37</v>
      </c>
      <c r="F72" s="56">
        <f>Temporär!F11</f>
        <v>32</v>
      </c>
      <c r="G72" s="70">
        <f t="shared" si="6"/>
        <v>130</v>
      </c>
      <c r="H72" s="66">
        <f>G72/4</f>
        <v>32.5</v>
      </c>
    </row>
    <row r="73" spans="1:8" ht="18.75" thickBot="1">
      <c r="A73" s="55">
        <v>4</v>
      </c>
      <c r="B73" s="95" t="str">
        <f>Temporär!A12</f>
        <v>Emmel Pascal</v>
      </c>
      <c r="C73" s="56">
        <f>Temporär!C12</f>
        <v>27</v>
      </c>
      <c r="D73" s="56">
        <f>Temporär!D12</f>
        <v>25</v>
      </c>
      <c r="E73" s="56">
        <f>Temporär!E12</f>
        <v>23</v>
      </c>
      <c r="F73" s="56">
        <f>Temporär!F12</f>
        <v>25</v>
      </c>
      <c r="G73" s="70">
        <f t="shared" si="6"/>
        <v>100</v>
      </c>
      <c r="H73" s="66">
        <f>G73/4</f>
        <v>25</v>
      </c>
    </row>
    <row r="74" spans="1:8" ht="19.5" thickBot="1" thickTop="1">
      <c r="A74" s="53">
        <v>5</v>
      </c>
      <c r="B74" s="96">
        <f>Temporär!A13</f>
        <v>0</v>
      </c>
      <c r="C74" s="56">
        <f>Temporär!C13</f>
        <v>0</v>
      </c>
      <c r="D74" s="56">
        <f>Temporär!D13</f>
        <v>0</v>
      </c>
      <c r="E74" s="186">
        <f>Temporär!E13</f>
        <v>0</v>
      </c>
      <c r="F74" s="56">
        <f>Temporär!F13</f>
        <v>0</v>
      </c>
      <c r="G74" s="71">
        <f t="shared" si="6"/>
        <v>0</v>
      </c>
      <c r="H74" s="67">
        <f>G74/4</f>
        <v>0</v>
      </c>
    </row>
    <row r="75" spans="1:8" ht="19.5" thickBot="1" thickTop="1">
      <c r="A75" s="50"/>
      <c r="B75" s="50"/>
      <c r="C75" s="58">
        <f>SUM(C70:C74)</f>
        <v>135</v>
      </c>
      <c r="D75" s="59">
        <f>SUM(D70:D74)</f>
        <v>114</v>
      </c>
      <c r="E75" s="59">
        <f>SUM(E70:E74)</f>
        <v>125</v>
      </c>
      <c r="F75" s="59">
        <f>SUM(F70:F74)</f>
        <v>113</v>
      </c>
      <c r="G75" s="73">
        <f t="shared" si="6"/>
        <v>487</v>
      </c>
      <c r="H75" s="61">
        <f>G75/16</f>
        <v>30.4375</v>
      </c>
    </row>
    <row r="76" spans="1:7" ht="19.5" thickBot="1" thickTop="1">
      <c r="A76" s="51"/>
      <c r="B76" s="50"/>
      <c r="C76" s="48" t="s">
        <v>8</v>
      </c>
      <c r="D76" s="172" t="s">
        <v>8</v>
      </c>
      <c r="E76" s="48" t="s">
        <v>8</v>
      </c>
      <c r="F76" s="48" t="s">
        <v>8</v>
      </c>
      <c r="G76" s="48"/>
    </row>
    <row r="77" spans="1:8" ht="19.5" thickBot="1" thickTop="1">
      <c r="A77" s="83" t="s">
        <v>81</v>
      </c>
      <c r="B77" s="97" t="str">
        <f>Temporär!A14</f>
        <v>Moosmann Ka.</v>
      </c>
      <c r="C77" s="197">
        <f>Temporär!C14</f>
        <v>29</v>
      </c>
      <c r="D77" s="186">
        <f>Temporär!D14</f>
        <v>35</v>
      </c>
      <c r="E77" s="54">
        <f>Temporär!E14</f>
        <v>28</v>
      </c>
      <c r="F77" s="54">
        <f>Temporär!F14</f>
        <v>33</v>
      </c>
      <c r="G77" s="90">
        <f>SUM(C77:F77)</f>
        <v>125</v>
      </c>
      <c r="H77" s="91">
        <f>G77/4</f>
        <v>31.25</v>
      </c>
    </row>
    <row r="78" spans="1:8" ht="18.75" thickBot="1">
      <c r="A78" s="103" t="s">
        <v>82</v>
      </c>
      <c r="B78" s="131">
        <f>Temporär!A13</f>
        <v>0</v>
      </c>
      <c r="C78" s="198">
        <f>Temporär!C13</f>
        <v>0</v>
      </c>
      <c r="D78" s="198">
        <f>Temporär!D13</f>
        <v>0</v>
      </c>
      <c r="E78" s="198">
        <f>Temporär!E13</f>
        <v>0</v>
      </c>
      <c r="F78" s="198">
        <f>Temporär!F13</f>
        <v>0</v>
      </c>
      <c r="G78" s="104">
        <f>SUM(C78:F78)</f>
        <v>0</v>
      </c>
      <c r="H78" s="105">
        <f>G78/4</f>
        <v>0</v>
      </c>
    </row>
    <row r="79" spans="1:8" ht="19.5" thickBot="1" thickTop="1">
      <c r="A79" s="86" t="s">
        <v>83</v>
      </c>
      <c r="B79" s="131" t="str">
        <f>Temporär!A15</f>
        <v>Moosman Josie</v>
      </c>
      <c r="C79" s="88">
        <f>Temporär!C15</f>
        <v>45</v>
      </c>
      <c r="D79" s="88">
        <f>Temporär!D15</f>
        <v>43</v>
      </c>
      <c r="E79" s="88">
        <f>Temporär!E15</f>
        <v>37</v>
      </c>
      <c r="F79" s="88">
        <f>Temporär!F15</f>
        <v>30</v>
      </c>
      <c r="G79" s="107">
        <f>SUM(C79:F79)</f>
        <v>155</v>
      </c>
      <c r="H79" s="108">
        <f>G79/4</f>
        <v>38.75</v>
      </c>
    </row>
    <row r="80" ht="15" thickTop="1"/>
  </sheetData>
  <conditionalFormatting sqref="C18:G18 B19 C19:F20 C65:F67 C63:G64 C51:G52 C55:F55 B77 C75:G76 C77:F78 C40:G40 C32:F32 C7:G7 C8:F10 C30:F30 C29:G29 C41:F43">
    <cfRule type="cellIs" priority="1" dxfId="14" operator="greaterThan" stopIfTrue="1">
      <formula>1</formula>
    </cfRule>
  </conditionalFormatting>
  <conditionalFormatting sqref="B13:G17 G19:G21 C58:G62 G65:G67 G46:G50 G53:G55 B70:G74 G77:G79 G41:G43 C35:G39 C2:G6 G8:G10 C24:G28 G30:G32 C31:F31">
    <cfRule type="cellIs" priority="2" dxfId="0" operator="equal" stopIfTrue="1">
      <formula>"b10"</formula>
    </cfRule>
  </conditionalFormatting>
  <conditionalFormatting sqref="C46:F50">
    <cfRule type="cellIs" priority="3" dxfId="15" operator="equal" stopIfTrue="1">
      <formula>"b10"</formula>
    </cfRule>
  </conditionalFormatting>
  <printOptions/>
  <pageMargins left="0.1968503937007874" right="0.1968503937007874" top="0.1968503937007874" bottom="0.51" header="0" footer="0.51"/>
  <pageSetup horizontalDpi="300" verticalDpi="300" orientation="portrait" paperSize="9" scale="95" r:id="rId3"/>
  <legacyDrawing r:id="rId2"/>
</worksheet>
</file>

<file path=xl/worksheets/sheet8.xml><?xml version="1.0" encoding="utf-8"?>
<worksheet xmlns="http://schemas.openxmlformats.org/spreadsheetml/2006/main" xmlns:r="http://schemas.openxmlformats.org/officeDocument/2006/relationships">
  <sheetPr codeName="Tabelle8">
    <tabColor indexed="39"/>
  </sheetPr>
  <dimension ref="A1:X49"/>
  <sheetViews>
    <sheetView workbookViewId="0" topLeftCell="A1">
      <selection activeCell="T14" sqref="T14"/>
    </sheetView>
  </sheetViews>
  <sheetFormatPr defaultColWidth="11.421875" defaultRowHeight="12.75"/>
  <cols>
    <col min="1" max="4" width="4.140625" style="0" customWidth="1"/>
    <col min="5" max="5" width="8.7109375" style="0" customWidth="1"/>
    <col min="6" max="9" width="4.140625" style="0" customWidth="1"/>
    <col min="10" max="10" width="8.7109375" style="0" customWidth="1"/>
    <col min="11" max="14" width="4.140625" style="0" customWidth="1"/>
    <col min="15" max="15" width="8.7109375" style="0" customWidth="1"/>
    <col min="16" max="19" width="4.140625" style="0" customWidth="1"/>
  </cols>
  <sheetData>
    <row r="1" spans="1:5" ht="22.5" customHeight="1">
      <c r="A1" s="37" t="s">
        <v>101</v>
      </c>
      <c r="B1" s="36"/>
      <c r="C1" s="36"/>
      <c r="D1" s="36"/>
      <c r="E1" s="36"/>
    </row>
    <row r="2" spans="1:24" s="47" customFormat="1" ht="22.5" customHeight="1">
      <c r="A2" s="47" t="s">
        <v>76</v>
      </c>
      <c r="F2" s="47" t="s">
        <v>77</v>
      </c>
      <c r="K2" s="47" t="s">
        <v>78</v>
      </c>
      <c r="P2" s="47" t="s">
        <v>79</v>
      </c>
      <c r="V2" s="33"/>
      <c r="W2" s="33"/>
      <c r="X2" s="33"/>
    </row>
    <row r="3" spans="1:19" ht="16.5" customHeight="1">
      <c r="A3" s="35" t="s">
        <v>157</v>
      </c>
      <c r="B3" s="36"/>
      <c r="C3" s="36"/>
      <c r="D3" s="36"/>
      <c r="F3" s="35" t="s">
        <v>105</v>
      </c>
      <c r="G3" s="36"/>
      <c r="H3" s="36"/>
      <c r="I3" s="36"/>
      <c r="K3" s="35" t="s">
        <v>102</v>
      </c>
      <c r="L3" s="36"/>
      <c r="M3" s="36"/>
      <c r="N3" s="36"/>
      <c r="P3" s="35" t="s">
        <v>158</v>
      </c>
      <c r="Q3" s="36"/>
      <c r="R3" s="36"/>
      <c r="S3" s="36"/>
    </row>
    <row r="5" spans="1:21" ht="12.75">
      <c r="A5" s="30">
        <v>2</v>
      </c>
      <c r="B5" s="30">
        <v>1</v>
      </c>
      <c r="C5" s="30">
        <v>2</v>
      </c>
      <c r="D5" s="30">
        <v>1</v>
      </c>
      <c r="F5" s="30">
        <v>1</v>
      </c>
      <c r="G5" s="30">
        <v>1</v>
      </c>
      <c r="H5" s="30">
        <v>2</v>
      </c>
      <c r="I5" s="30">
        <v>1</v>
      </c>
      <c r="K5" s="30">
        <v>1</v>
      </c>
      <c r="L5" s="30">
        <v>2</v>
      </c>
      <c r="M5" s="30">
        <v>2</v>
      </c>
      <c r="N5" s="30">
        <v>2</v>
      </c>
      <c r="P5" s="30">
        <v>2</v>
      </c>
      <c r="Q5" s="30">
        <v>1</v>
      </c>
      <c r="R5" s="30">
        <v>1</v>
      </c>
      <c r="S5" s="30">
        <v>1</v>
      </c>
      <c r="T5" s="1"/>
      <c r="U5" s="126">
        <v>1</v>
      </c>
    </row>
    <row r="6" spans="1:21" ht="12.75">
      <c r="A6" s="30">
        <v>1</v>
      </c>
      <c r="B6" s="30">
        <v>2</v>
      </c>
      <c r="C6" s="30">
        <v>2</v>
      </c>
      <c r="D6" s="30">
        <v>2</v>
      </c>
      <c r="F6" s="30">
        <v>2</v>
      </c>
      <c r="G6" s="30">
        <v>1</v>
      </c>
      <c r="H6" s="30">
        <v>2</v>
      </c>
      <c r="I6" s="30">
        <v>1</v>
      </c>
      <c r="K6" s="30">
        <v>2</v>
      </c>
      <c r="L6" s="30">
        <v>2</v>
      </c>
      <c r="M6" s="30">
        <v>1</v>
      </c>
      <c r="N6" s="30">
        <v>1</v>
      </c>
      <c r="P6" s="30">
        <v>2</v>
      </c>
      <c r="Q6" s="30">
        <v>2</v>
      </c>
      <c r="R6" s="30">
        <v>1</v>
      </c>
      <c r="S6" s="30">
        <v>2</v>
      </c>
      <c r="U6" s="126">
        <v>2</v>
      </c>
    </row>
    <row r="7" spans="1:21" ht="12.75">
      <c r="A7" s="30">
        <v>1</v>
      </c>
      <c r="B7" s="30">
        <v>2</v>
      </c>
      <c r="C7" s="30">
        <v>4</v>
      </c>
      <c r="D7" s="30">
        <v>2</v>
      </c>
      <c r="F7" s="30">
        <v>3</v>
      </c>
      <c r="G7" s="30">
        <v>1</v>
      </c>
      <c r="H7" s="30">
        <v>4</v>
      </c>
      <c r="I7" s="30">
        <v>1</v>
      </c>
      <c r="K7" s="30">
        <v>1</v>
      </c>
      <c r="L7" s="30">
        <v>1</v>
      </c>
      <c r="M7" s="30">
        <v>3</v>
      </c>
      <c r="N7" s="30">
        <v>1</v>
      </c>
      <c r="P7" s="30">
        <v>1</v>
      </c>
      <c r="Q7" s="30">
        <v>3</v>
      </c>
      <c r="R7" s="30">
        <v>1</v>
      </c>
      <c r="S7" s="30">
        <v>1</v>
      </c>
      <c r="U7" s="126">
        <v>3</v>
      </c>
    </row>
    <row r="8" spans="1:21" ht="12.75">
      <c r="A8" s="30">
        <v>1</v>
      </c>
      <c r="B8" s="30">
        <v>1</v>
      </c>
      <c r="C8" s="30">
        <v>2</v>
      </c>
      <c r="D8" s="30">
        <v>1</v>
      </c>
      <c r="F8" s="30">
        <v>2</v>
      </c>
      <c r="G8" s="30">
        <v>1</v>
      </c>
      <c r="H8" s="30">
        <v>1</v>
      </c>
      <c r="I8" s="30">
        <v>1</v>
      </c>
      <c r="K8" s="30">
        <v>2</v>
      </c>
      <c r="L8" s="30">
        <v>1</v>
      </c>
      <c r="M8" s="30">
        <v>1</v>
      </c>
      <c r="N8" s="30">
        <v>4</v>
      </c>
      <c r="P8" s="30">
        <v>1</v>
      </c>
      <c r="Q8" s="30">
        <v>2</v>
      </c>
      <c r="R8" s="30">
        <v>2</v>
      </c>
      <c r="S8" s="30">
        <v>1</v>
      </c>
      <c r="U8" s="126">
        <v>4</v>
      </c>
    </row>
    <row r="9" spans="1:21" ht="12.75">
      <c r="A9" s="30">
        <v>2</v>
      </c>
      <c r="B9" s="30">
        <v>2</v>
      </c>
      <c r="C9" s="30">
        <v>2</v>
      </c>
      <c r="D9" s="30">
        <v>1</v>
      </c>
      <c r="F9" s="30">
        <v>1</v>
      </c>
      <c r="G9" s="30">
        <v>2</v>
      </c>
      <c r="H9" s="30">
        <v>2</v>
      </c>
      <c r="I9" s="30">
        <v>2</v>
      </c>
      <c r="K9" s="30">
        <v>1</v>
      </c>
      <c r="L9" s="30">
        <v>1</v>
      </c>
      <c r="M9" s="30">
        <v>1</v>
      </c>
      <c r="N9" s="30">
        <v>3</v>
      </c>
      <c r="P9" s="30">
        <v>1</v>
      </c>
      <c r="Q9" s="30">
        <v>2</v>
      </c>
      <c r="R9" s="30">
        <v>2</v>
      </c>
      <c r="S9" s="30">
        <v>2</v>
      </c>
      <c r="U9" s="126">
        <v>5</v>
      </c>
    </row>
    <row r="10" spans="1:21" ht="12.75">
      <c r="A10" s="30">
        <v>1</v>
      </c>
      <c r="B10" s="30">
        <v>1</v>
      </c>
      <c r="C10" s="30">
        <v>1</v>
      </c>
      <c r="D10" s="30">
        <v>1</v>
      </c>
      <c r="F10" s="30">
        <v>1</v>
      </c>
      <c r="G10" s="30">
        <v>1</v>
      </c>
      <c r="H10" s="30">
        <v>1</v>
      </c>
      <c r="I10" s="30">
        <v>1</v>
      </c>
      <c r="K10" s="30">
        <v>2</v>
      </c>
      <c r="L10" s="30">
        <v>1</v>
      </c>
      <c r="M10" s="30">
        <v>1</v>
      </c>
      <c r="N10" s="30">
        <v>1</v>
      </c>
      <c r="P10" s="30">
        <v>1</v>
      </c>
      <c r="Q10" s="30">
        <v>1</v>
      </c>
      <c r="R10" s="30">
        <v>1</v>
      </c>
      <c r="S10" s="30">
        <v>1</v>
      </c>
      <c r="U10" s="126">
        <v>6</v>
      </c>
    </row>
    <row r="11" spans="1:21" ht="12.75">
      <c r="A11" s="30">
        <v>2</v>
      </c>
      <c r="B11" s="30">
        <v>2</v>
      </c>
      <c r="C11" s="30">
        <v>1</v>
      </c>
      <c r="D11" s="30">
        <v>2</v>
      </c>
      <c r="F11" s="30">
        <v>2</v>
      </c>
      <c r="G11" s="30">
        <v>2</v>
      </c>
      <c r="H11" s="30">
        <v>2</v>
      </c>
      <c r="I11" s="30">
        <v>2</v>
      </c>
      <c r="K11" s="30">
        <v>2</v>
      </c>
      <c r="L11" s="30">
        <v>2</v>
      </c>
      <c r="M11" s="30">
        <v>2</v>
      </c>
      <c r="N11" s="30">
        <v>1</v>
      </c>
      <c r="P11" s="30">
        <v>1</v>
      </c>
      <c r="Q11" s="30">
        <v>1</v>
      </c>
      <c r="R11" s="30">
        <v>2</v>
      </c>
      <c r="S11" s="30">
        <v>2</v>
      </c>
      <c r="U11" s="126">
        <v>7</v>
      </c>
    </row>
    <row r="12" spans="1:21" ht="12.75">
      <c r="A12" s="30">
        <v>1</v>
      </c>
      <c r="B12" s="30">
        <v>1</v>
      </c>
      <c r="C12" s="30">
        <v>5</v>
      </c>
      <c r="D12" s="30">
        <v>2</v>
      </c>
      <c r="F12" s="30">
        <v>1</v>
      </c>
      <c r="G12" s="30">
        <v>1</v>
      </c>
      <c r="H12" s="30">
        <v>1</v>
      </c>
      <c r="I12" s="30">
        <v>1</v>
      </c>
      <c r="K12" s="30">
        <v>3</v>
      </c>
      <c r="L12" s="30">
        <v>4</v>
      </c>
      <c r="M12" s="30">
        <v>1</v>
      </c>
      <c r="N12" s="30">
        <v>1</v>
      </c>
      <c r="P12" s="30">
        <v>1</v>
      </c>
      <c r="Q12" s="30">
        <v>1</v>
      </c>
      <c r="R12" s="30">
        <v>1</v>
      </c>
      <c r="S12" s="30">
        <v>2</v>
      </c>
      <c r="U12" s="126">
        <v>8</v>
      </c>
    </row>
    <row r="13" spans="1:21" ht="12.75">
      <c r="A13" s="30">
        <v>1</v>
      </c>
      <c r="B13" s="30">
        <v>1</v>
      </c>
      <c r="C13" s="30">
        <v>1</v>
      </c>
      <c r="D13" s="30">
        <v>1</v>
      </c>
      <c r="F13" s="30">
        <v>1</v>
      </c>
      <c r="G13" s="30">
        <v>1</v>
      </c>
      <c r="H13" s="30">
        <v>1</v>
      </c>
      <c r="I13" s="30">
        <v>2</v>
      </c>
      <c r="K13" s="30">
        <v>2</v>
      </c>
      <c r="L13" s="30">
        <v>1</v>
      </c>
      <c r="M13" s="30">
        <v>1</v>
      </c>
      <c r="N13" s="30">
        <v>1</v>
      </c>
      <c r="P13" s="30">
        <v>1</v>
      </c>
      <c r="Q13" s="30">
        <v>1</v>
      </c>
      <c r="R13" s="30">
        <v>1</v>
      </c>
      <c r="S13" s="30">
        <v>1</v>
      </c>
      <c r="U13" s="126">
        <v>9</v>
      </c>
    </row>
    <row r="14" spans="1:21" ht="12.75">
      <c r="A14" s="30">
        <v>1</v>
      </c>
      <c r="B14" s="30">
        <v>2</v>
      </c>
      <c r="C14" s="30">
        <v>1</v>
      </c>
      <c r="D14" s="30">
        <v>1</v>
      </c>
      <c r="F14" s="30">
        <v>1</v>
      </c>
      <c r="G14" s="30">
        <v>2</v>
      </c>
      <c r="H14" s="30">
        <v>2</v>
      </c>
      <c r="I14" s="30">
        <v>2</v>
      </c>
      <c r="K14" s="30">
        <v>2</v>
      </c>
      <c r="L14" s="30">
        <v>1</v>
      </c>
      <c r="M14" s="30">
        <v>2</v>
      </c>
      <c r="N14" s="30">
        <v>2</v>
      </c>
      <c r="P14" s="30">
        <v>1</v>
      </c>
      <c r="Q14" s="30">
        <v>2</v>
      </c>
      <c r="R14" s="30">
        <v>2</v>
      </c>
      <c r="S14" s="30">
        <v>1</v>
      </c>
      <c r="U14" s="126">
        <v>10</v>
      </c>
    </row>
    <row r="15" spans="1:21" ht="12.75">
      <c r="A15" s="30">
        <v>1</v>
      </c>
      <c r="B15" s="30">
        <v>1</v>
      </c>
      <c r="C15" s="30">
        <v>1</v>
      </c>
      <c r="D15" s="30">
        <v>1</v>
      </c>
      <c r="F15" s="30">
        <v>1</v>
      </c>
      <c r="G15" s="30">
        <v>1</v>
      </c>
      <c r="H15" s="30">
        <v>1</v>
      </c>
      <c r="I15" s="30">
        <v>1</v>
      </c>
      <c r="K15" s="30">
        <v>2</v>
      </c>
      <c r="L15" s="30">
        <v>1</v>
      </c>
      <c r="M15" s="30">
        <v>1</v>
      </c>
      <c r="N15" s="30">
        <v>2</v>
      </c>
      <c r="P15" s="30">
        <v>1</v>
      </c>
      <c r="Q15" s="30">
        <v>1</v>
      </c>
      <c r="R15" s="30">
        <v>3</v>
      </c>
      <c r="S15" s="30">
        <v>1</v>
      </c>
      <c r="U15" s="126">
        <v>11</v>
      </c>
    </row>
    <row r="16" spans="1:21" ht="12.75">
      <c r="A16" s="30">
        <v>1</v>
      </c>
      <c r="B16" s="30">
        <v>1</v>
      </c>
      <c r="C16" s="30">
        <v>1</v>
      </c>
      <c r="D16" s="30">
        <v>1</v>
      </c>
      <c r="F16" s="30">
        <v>1</v>
      </c>
      <c r="G16" s="30">
        <v>1</v>
      </c>
      <c r="H16" s="30">
        <v>1</v>
      </c>
      <c r="I16" s="30">
        <v>1</v>
      </c>
      <c r="K16" s="30">
        <v>4</v>
      </c>
      <c r="L16" s="30">
        <v>1</v>
      </c>
      <c r="M16" s="30">
        <v>1</v>
      </c>
      <c r="N16" s="30">
        <v>1</v>
      </c>
      <c r="P16" s="30">
        <v>1</v>
      </c>
      <c r="Q16" s="30">
        <v>1</v>
      </c>
      <c r="R16" s="30">
        <v>1</v>
      </c>
      <c r="S16" s="30">
        <v>1</v>
      </c>
      <c r="U16" s="126">
        <v>12</v>
      </c>
    </row>
    <row r="17" spans="1:21" ht="12.75">
      <c r="A17" s="30">
        <v>1</v>
      </c>
      <c r="B17" s="30">
        <v>3</v>
      </c>
      <c r="C17" s="30">
        <v>3</v>
      </c>
      <c r="D17" s="30">
        <v>1</v>
      </c>
      <c r="F17" s="30">
        <v>3</v>
      </c>
      <c r="G17" s="30">
        <v>1</v>
      </c>
      <c r="H17" s="30">
        <v>1</v>
      </c>
      <c r="I17" s="30">
        <v>1</v>
      </c>
      <c r="K17" s="30">
        <v>1</v>
      </c>
      <c r="L17" s="30">
        <v>1</v>
      </c>
      <c r="M17" s="30">
        <v>2</v>
      </c>
      <c r="N17" s="30">
        <v>1</v>
      </c>
      <c r="P17" s="30">
        <v>3</v>
      </c>
      <c r="Q17" s="30">
        <v>2</v>
      </c>
      <c r="R17" s="30">
        <v>1</v>
      </c>
      <c r="S17" s="30">
        <v>3</v>
      </c>
      <c r="U17" s="126">
        <v>13</v>
      </c>
    </row>
    <row r="18" spans="1:21" ht="12.75">
      <c r="A18" s="30">
        <v>1</v>
      </c>
      <c r="B18" s="30">
        <v>1</v>
      </c>
      <c r="C18" s="30">
        <v>1</v>
      </c>
      <c r="D18" s="30">
        <v>2</v>
      </c>
      <c r="F18" s="30">
        <v>1</v>
      </c>
      <c r="G18" s="30">
        <v>1</v>
      </c>
      <c r="H18" s="30">
        <v>2</v>
      </c>
      <c r="I18" s="30">
        <v>2</v>
      </c>
      <c r="K18" s="30">
        <v>1</v>
      </c>
      <c r="L18" s="30">
        <v>5</v>
      </c>
      <c r="M18" s="30">
        <v>2</v>
      </c>
      <c r="N18" s="30">
        <v>4</v>
      </c>
      <c r="P18" s="30">
        <v>5</v>
      </c>
      <c r="Q18" s="30">
        <v>5</v>
      </c>
      <c r="R18" s="30">
        <v>1</v>
      </c>
      <c r="S18" s="30">
        <v>3</v>
      </c>
      <c r="U18" s="126">
        <v>14</v>
      </c>
    </row>
    <row r="19" spans="1:21" ht="12.75">
      <c r="A19" s="30">
        <v>2</v>
      </c>
      <c r="B19" s="30">
        <v>1</v>
      </c>
      <c r="C19" s="30">
        <v>1</v>
      </c>
      <c r="D19" s="30">
        <v>1</v>
      </c>
      <c r="F19" s="30">
        <v>2</v>
      </c>
      <c r="G19" s="30">
        <v>4</v>
      </c>
      <c r="H19" s="30">
        <v>2</v>
      </c>
      <c r="I19" s="30">
        <v>2</v>
      </c>
      <c r="K19" s="30">
        <v>4</v>
      </c>
      <c r="L19" s="30">
        <v>4</v>
      </c>
      <c r="M19" s="30">
        <v>3</v>
      </c>
      <c r="N19" s="30">
        <v>1</v>
      </c>
      <c r="P19" s="30">
        <v>7</v>
      </c>
      <c r="Q19" s="30">
        <v>1</v>
      </c>
      <c r="R19" s="30">
        <v>2</v>
      </c>
      <c r="S19" s="30">
        <v>1</v>
      </c>
      <c r="U19" s="126">
        <v>15</v>
      </c>
    </row>
    <row r="20" spans="1:21" ht="12.75">
      <c r="A20" s="30">
        <v>2</v>
      </c>
      <c r="B20" s="30">
        <v>3</v>
      </c>
      <c r="C20" s="30">
        <v>1</v>
      </c>
      <c r="D20" s="30">
        <v>1</v>
      </c>
      <c r="F20" s="30">
        <v>2</v>
      </c>
      <c r="G20" s="30">
        <v>1</v>
      </c>
      <c r="H20" s="30">
        <v>1</v>
      </c>
      <c r="I20" s="30">
        <v>1</v>
      </c>
      <c r="K20" s="30">
        <v>1</v>
      </c>
      <c r="L20" s="30">
        <v>1</v>
      </c>
      <c r="M20" s="30">
        <v>1</v>
      </c>
      <c r="N20" s="30">
        <v>1</v>
      </c>
      <c r="P20" s="30">
        <v>1</v>
      </c>
      <c r="Q20" s="30">
        <v>2</v>
      </c>
      <c r="R20" s="30">
        <v>3</v>
      </c>
      <c r="S20" s="30">
        <v>2</v>
      </c>
      <c r="U20" s="126">
        <v>16</v>
      </c>
    </row>
    <row r="21" spans="1:21" ht="12.75">
      <c r="A21" s="30">
        <v>2</v>
      </c>
      <c r="B21" s="30">
        <v>2</v>
      </c>
      <c r="C21" s="30">
        <v>2</v>
      </c>
      <c r="D21" s="30">
        <v>1</v>
      </c>
      <c r="F21" s="30">
        <v>3</v>
      </c>
      <c r="G21" s="30">
        <v>2</v>
      </c>
      <c r="H21" s="30">
        <v>1</v>
      </c>
      <c r="I21" s="30">
        <v>2</v>
      </c>
      <c r="K21" s="30">
        <v>1</v>
      </c>
      <c r="L21" s="30">
        <v>2</v>
      </c>
      <c r="M21" s="30">
        <v>2</v>
      </c>
      <c r="N21" s="30">
        <v>2</v>
      </c>
      <c r="P21" s="30">
        <v>1</v>
      </c>
      <c r="Q21" s="30">
        <v>2</v>
      </c>
      <c r="R21" s="30">
        <v>1</v>
      </c>
      <c r="S21" s="30">
        <v>1</v>
      </c>
      <c r="U21" s="126">
        <v>17</v>
      </c>
    </row>
    <row r="22" spans="1:21" ht="13.5" thickBot="1">
      <c r="A22" s="30">
        <v>2</v>
      </c>
      <c r="B22" s="30">
        <v>2</v>
      </c>
      <c r="C22" s="30">
        <v>3</v>
      </c>
      <c r="D22" s="30">
        <v>2</v>
      </c>
      <c r="F22" s="30">
        <v>2</v>
      </c>
      <c r="G22" s="30">
        <v>1</v>
      </c>
      <c r="H22" s="30">
        <v>1</v>
      </c>
      <c r="I22" s="30">
        <v>2</v>
      </c>
      <c r="K22" s="30">
        <v>1</v>
      </c>
      <c r="L22" s="30">
        <v>1</v>
      </c>
      <c r="M22" s="30">
        <v>1</v>
      </c>
      <c r="N22" s="30">
        <v>1</v>
      </c>
      <c r="P22" s="30">
        <v>2</v>
      </c>
      <c r="Q22" s="30">
        <v>2</v>
      </c>
      <c r="R22" s="30">
        <v>3</v>
      </c>
      <c r="S22" s="30">
        <v>2</v>
      </c>
      <c r="U22" s="126">
        <v>18</v>
      </c>
    </row>
    <row r="23" spans="1:19" ht="13.5" thickBot="1">
      <c r="A23" s="31">
        <f>SUM(A5:A22)</f>
        <v>25</v>
      </c>
      <c r="B23" s="31">
        <f>SUM(B5:B22)</f>
        <v>29</v>
      </c>
      <c r="C23" s="31">
        <f>SUM(C5:C22)</f>
        <v>34</v>
      </c>
      <c r="D23" s="31">
        <f>SUM(D5:D22)</f>
        <v>24</v>
      </c>
      <c r="F23" s="31">
        <f>SUM(F5:F22)</f>
        <v>30</v>
      </c>
      <c r="G23" s="31">
        <f>SUM(G5:G22)</f>
        <v>25</v>
      </c>
      <c r="H23" s="31">
        <f>SUM(H5:H22)</f>
        <v>28</v>
      </c>
      <c r="I23" s="31">
        <f>SUM(I5:I22)</f>
        <v>26</v>
      </c>
      <c r="K23" s="31">
        <f>SUM(K5:K22)</f>
        <v>33</v>
      </c>
      <c r="L23" s="31">
        <f>SUM(L5:L22)</f>
        <v>32</v>
      </c>
      <c r="M23" s="31">
        <f>SUM(M5:M22)</f>
        <v>28</v>
      </c>
      <c r="N23" s="31">
        <f>SUM(N5:N22)</f>
        <v>30</v>
      </c>
      <c r="P23" s="31">
        <f>SUM(P5:P22)</f>
        <v>33</v>
      </c>
      <c r="Q23" s="31">
        <f>SUM(Q5:Q22)</f>
        <v>32</v>
      </c>
      <c r="R23" s="31">
        <f>SUM(R5:R22)</f>
        <v>29</v>
      </c>
      <c r="S23" s="31">
        <f>SUM(S5:S22)</f>
        <v>28</v>
      </c>
    </row>
    <row r="25" spans="5:20" ht="12.75">
      <c r="E25">
        <f>SUM(A23:D23)</f>
        <v>112</v>
      </c>
      <c r="J25">
        <f>SUM(F23:I23)</f>
        <v>109</v>
      </c>
      <c r="O25">
        <f>SUM(K23:N23)</f>
        <v>123</v>
      </c>
      <c r="T25">
        <f>SUM(P23:S23)</f>
        <v>122</v>
      </c>
    </row>
    <row r="26" spans="1:16" s="27" customFormat="1" ht="22.5" customHeight="1">
      <c r="A26" s="27" t="s">
        <v>80</v>
      </c>
      <c r="F26" s="27" t="s">
        <v>73</v>
      </c>
      <c r="K26" s="27" t="s">
        <v>75</v>
      </c>
      <c r="P26" s="27" t="s">
        <v>75</v>
      </c>
    </row>
    <row r="27" spans="1:19" ht="16.5" customHeight="1">
      <c r="A27" s="35"/>
      <c r="B27" s="36"/>
      <c r="C27" s="36"/>
      <c r="D27" s="36"/>
      <c r="F27" s="35"/>
      <c r="G27" s="36"/>
      <c r="H27" s="36"/>
      <c r="I27" s="36"/>
      <c r="K27" s="35"/>
      <c r="L27" s="36"/>
      <c r="M27" s="36"/>
      <c r="N27" s="36"/>
      <c r="P27" s="35"/>
      <c r="Q27" s="36"/>
      <c r="R27" s="36"/>
      <c r="S27" s="36"/>
    </row>
    <row r="29" spans="1:19" ht="12.75">
      <c r="A29" s="30"/>
      <c r="B29" s="30"/>
      <c r="C29" s="30"/>
      <c r="D29" s="30"/>
      <c r="F29" s="30"/>
      <c r="G29" s="30"/>
      <c r="H29" s="30"/>
      <c r="I29" s="30"/>
      <c r="K29" s="30"/>
      <c r="L29" s="30"/>
      <c r="M29" s="30"/>
      <c r="N29" s="30"/>
      <c r="P29" s="30"/>
      <c r="Q29" s="30"/>
      <c r="R29" s="30"/>
      <c r="S29" s="30"/>
    </row>
    <row r="30" spans="1:19" ht="12.75">
      <c r="A30" s="30"/>
      <c r="B30" s="30"/>
      <c r="C30" s="30"/>
      <c r="D30" s="30"/>
      <c r="F30" s="30"/>
      <c r="G30" s="30"/>
      <c r="H30" s="30"/>
      <c r="I30" s="30"/>
      <c r="K30" s="30"/>
      <c r="L30" s="30"/>
      <c r="M30" s="30"/>
      <c r="N30" s="30"/>
      <c r="P30" s="30"/>
      <c r="Q30" s="30"/>
      <c r="R30" s="30"/>
      <c r="S30" s="30"/>
    </row>
    <row r="31" spans="1:19" ht="12.75">
      <c r="A31" s="30"/>
      <c r="B31" s="30"/>
      <c r="C31" s="30"/>
      <c r="D31" s="30"/>
      <c r="F31" s="30"/>
      <c r="G31" s="30"/>
      <c r="H31" s="30"/>
      <c r="I31" s="30"/>
      <c r="K31" s="30"/>
      <c r="L31" s="30"/>
      <c r="M31" s="30"/>
      <c r="N31" s="30"/>
      <c r="P31" s="30"/>
      <c r="Q31" s="30"/>
      <c r="R31" s="30"/>
      <c r="S31" s="30"/>
    </row>
    <row r="32" spans="1:19" ht="12.75">
      <c r="A32" s="30"/>
      <c r="B32" s="30"/>
      <c r="C32" s="30"/>
      <c r="D32" s="30"/>
      <c r="F32" s="30"/>
      <c r="G32" s="30"/>
      <c r="H32" s="30"/>
      <c r="I32" s="30"/>
      <c r="K32" s="30"/>
      <c r="L32" s="30"/>
      <c r="M32" s="30"/>
      <c r="N32" s="30"/>
      <c r="P32" s="30"/>
      <c r="Q32" s="30"/>
      <c r="R32" s="30"/>
      <c r="S32" s="30"/>
    </row>
    <row r="33" spans="1:19" ht="12.75">
      <c r="A33" s="30"/>
      <c r="B33" s="30"/>
      <c r="C33" s="30"/>
      <c r="D33" s="30"/>
      <c r="F33" s="30"/>
      <c r="G33" s="30"/>
      <c r="H33" s="30"/>
      <c r="I33" s="30"/>
      <c r="K33" s="30"/>
      <c r="L33" s="30"/>
      <c r="M33" s="30"/>
      <c r="N33" s="30"/>
      <c r="P33" s="30"/>
      <c r="Q33" s="30"/>
      <c r="R33" s="30"/>
      <c r="S33" s="30"/>
    </row>
    <row r="34" spans="1:19" ht="12.75">
      <c r="A34" s="30"/>
      <c r="B34" s="30"/>
      <c r="C34" s="30"/>
      <c r="D34" s="30"/>
      <c r="F34" s="30"/>
      <c r="G34" s="30"/>
      <c r="H34" s="30"/>
      <c r="I34" s="30"/>
      <c r="K34" s="30"/>
      <c r="L34" s="30"/>
      <c r="M34" s="30"/>
      <c r="N34" s="30"/>
      <c r="P34" s="30"/>
      <c r="Q34" s="30"/>
      <c r="R34" s="30"/>
      <c r="S34" s="30"/>
    </row>
    <row r="35" spans="1:19" ht="12.75">
      <c r="A35" s="30"/>
      <c r="B35" s="30"/>
      <c r="C35" s="30"/>
      <c r="D35" s="30"/>
      <c r="F35" s="30"/>
      <c r="G35" s="30"/>
      <c r="H35" s="30"/>
      <c r="I35" s="30"/>
      <c r="K35" s="30"/>
      <c r="L35" s="30"/>
      <c r="M35" s="30"/>
      <c r="N35" s="30"/>
      <c r="P35" s="30"/>
      <c r="Q35" s="30"/>
      <c r="R35" s="30"/>
      <c r="S35" s="30"/>
    </row>
    <row r="36" spans="1:19" ht="12.75">
      <c r="A36" s="30"/>
      <c r="B36" s="30"/>
      <c r="C36" s="30"/>
      <c r="D36" s="30"/>
      <c r="F36" s="30"/>
      <c r="G36" s="30"/>
      <c r="H36" s="30"/>
      <c r="I36" s="30"/>
      <c r="K36" s="30"/>
      <c r="L36" s="30"/>
      <c r="M36" s="30"/>
      <c r="N36" s="30"/>
      <c r="P36" s="30"/>
      <c r="Q36" s="30"/>
      <c r="R36" s="30"/>
      <c r="S36" s="30"/>
    </row>
    <row r="37" spans="1:19" ht="12.75">
      <c r="A37" s="30"/>
      <c r="B37" s="30"/>
      <c r="C37" s="30"/>
      <c r="D37" s="30"/>
      <c r="F37" s="30"/>
      <c r="G37" s="30"/>
      <c r="H37" s="30"/>
      <c r="I37" s="30"/>
      <c r="K37" s="30"/>
      <c r="L37" s="30"/>
      <c r="M37" s="30"/>
      <c r="N37" s="30"/>
      <c r="P37" s="30"/>
      <c r="Q37" s="30"/>
      <c r="R37" s="30"/>
      <c r="S37" s="30"/>
    </row>
    <row r="38" spans="1:19" ht="12.75">
      <c r="A38" s="30"/>
      <c r="B38" s="30"/>
      <c r="C38" s="30"/>
      <c r="D38" s="30"/>
      <c r="F38" s="30"/>
      <c r="G38" s="30"/>
      <c r="H38" s="30"/>
      <c r="I38" s="30"/>
      <c r="K38" s="30"/>
      <c r="L38" s="30"/>
      <c r="M38" s="30"/>
      <c r="N38" s="30"/>
      <c r="P38" s="30"/>
      <c r="Q38" s="30"/>
      <c r="R38" s="30"/>
      <c r="S38" s="30"/>
    </row>
    <row r="39" spans="1:19" ht="12.75">
      <c r="A39" s="30"/>
      <c r="B39" s="30"/>
      <c r="C39" s="30"/>
      <c r="D39" s="30"/>
      <c r="F39" s="30"/>
      <c r="G39" s="30"/>
      <c r="H39" s="30"/>
      <c r="I39" s="30"/>
      <c r="K39" s="30"/>
      <c r="L39" s="30"/>
      <c r="M39" s="30"/>
      <c r="N39" s="30"/>
      <c r="P39" s="30"/>
      <c r="Q39" s="30"/>
      <c r="R39" s="30"/>
      <c r="S39" s="30"/>
    </row>
    <row r="40" spans="1:19" ht="12.75">
      <c r="A40" s="30"/>
      <c r="B40" s="30"/>
      <c r="C40" s="30"/>
      <c r="D40" s="30"/>
      <c r="F40" s="30"/>
      <c r="G40" s="30"/>
      <c r="H40" s="30"/>
      <c r="I40" s="30"/>
      <c r="K40" s="30"/>
      <c r="L40" s="30"/>
      <c r="M40" s="30"/>
      <c r="N40" s="30"/>
      <c r="P40" s="30"/>
      <c r="Q40" s="30"/>
      <c r="R40" s="30"/>
      <c r="S40" s="30"/>
    </row>
    <row r="41" spans="1:19" ht="12.75">
      <c r="A41" s="30"/>
      <c r="B41" s="30"/>
      <c r="C41" s="30"/>
      <c r="D41" s="30"/>
      <c r="F41" s="30"/>
      <c r="G41" s="30"/>
      <c r="H41" s="30"/>
      <c r="I41" s="30"/>
      <c r="K41" s="30"/>
      <c r="L41" s="30"/>
      <c r="M41" s="30"/>
      <c r="N41" s="30"/>
      <c r="P41" s="30"/>
      <c r="Q41" s="30"/>
      <c r="R41" s="30"/>
      <c r="S41" s="30"/>
    </row>
    <row r="42" spans="1:19" ht="12.75">
      <c r="A42" s="30"/>
      <c r="B42" s="30"/>
      <c r="C42" s="30"/>
      <c r="D42" s="30"/>
      <c r="F42" s="30"/>
      <c r="G42" s="30"/>
      <c r="H42" s="30"/>
      <c r="I42" s="30"/>
      <c r="K42" s="30"/>
      <c r="L42" s="30"/>
      <c r="M42" s="30"/>
      <c r="N42" s="30"/>
      <c r="P42" s="30"/>
      <c r="Q42" s="30"/>
      <c r="R42" s="30"/>
      <c r="S42" s="30"/>
    </row>
    <row r="43" spans="1:19" ht="12.75">
      <c r="A43" s="30"/>
      <c r="B43" s="30"/>
      <c r="C43" s="30"/>
      <c r="D43" s="30"/>
      <c r="F43" s="30"/>
      <c r="G43" s="30"/>
      <c r="H43" s="30"/>
      <c r="I43" s="30"/>
      <c r="K43" s="30"/>
      <c r="L43" s="30"/>
      <c r="M43" s="30"/>
      <c r="N43" s="30"/>
      <c r="P43" s="30"/>
      <c r="Q43" s="30"/>
      <c r="R43" s="30"/>
      <c r="S43" s="30"/>
    </row>
    <row r="44" spans="1:19" ht="12.75">
      <c r="A44" s="30"/>
      <c r="B44" s="30"/>
      <c r="C44" s="30"/>
      <c r="D44" s="30"/>
      <c r="F44" s="30"/>
      <c r="G44" s="30"/>
      <c r="H44" s="30"/>
      <c r="I44" s="30"/>
      <c r="K44" s="30"/>
      <c r="L44" s="30"/>
      <c r="M44" s="30"/>
      <c r="N44" s="30"/>
      <c r="P44" s="30"/>
      <c r="Q44" s="30"/>
      <c r="R44" s="30"/>
      <c r="S44" s="30"/>
    </row>
    <row r="45" spans="1:19" ht="12.75">
      <c r="A45" s="30"/>
      <c r="B45" s="30"/>
      <c r="C45" s="30"/>
      <c r="D45" s="30"/>
      <c r="F45" s="30"/>
      <c r="G45" s="30"/>
      <c r="H45" s="30"/>
      <c r="I45" s="30"/>
      <c r="K45" s="30"/>
      <c r="L45" s="30"/>
      <c r="M45" s="30"/>
      <c r="N45" s="30"/>
      <c r="P45" s="30"/>
      <c r="Q45" s="30"/>
      <c r="R45" s="30"/>
      <c r="S45" s="30"/>
    </row>
    <row r="46" spans="1:19" ht="13.5" thickBot="1">
      <c r="A46" s="30"/>
      <c r="B46" s="30"/>
      <c r="C46" s="30"/>
      <c r="D46" s="30"/>
      <c r="F46" s="30"/>
      <c r="G46" s="30"/>
      <c r="H46" s="30"/>
      <c r="I46" s="30"/>
      <c r="K46" s="30"/>
      <c r="L46" s="30"/>
      <c r="M46" s="30"/>
      <c r="N46" s="30"/>
      <c r="P46" s="30"/>
      <c r="Q46" s="30"/>
      <c r="R46" s="30"/>
      <c r="S46" s="30"/>
    </row>
    <row r="47" spans="1:19" ht="13.5" thickBot="1">
      <c r="A47" s="31">
        <f>SUM(A29:A46)</f>
        <v>0</v>
      </c>
      <c r="B47" s="31">
        <f>SUM(B29:B46)</f>
        <v>0</v>
      </c>
      <c r="C47" s="31">
        <f>SUM(C29:C46)</f>
        <v>0</v>
      </c>
      <c r="D47" s="31">
        <f>SUM(D29:D46)</f>
        <v>0</v>
      </c>
      <c r="F47" s="31">
        <f>SUM(F29:F46)</f>
        <v>0</v>
      </c>
      <c r="G47" s="31">
        <f>SUM(G29:G46)</f>
        <v>0</v>
      </c>
      <c r="H47" s="31">
        <f>SUM(H29:H46)</f>
        <v>0</v>
      </c>
      <c r="I47" s="31">
        <f>SUM(I29:I46)</f>
        <v>0</v>
      </c>
      <c r="K47" s="31">
        <f>SUM(K29:K46)</f>
        <v>0</v>
      </c>
      <c r="L47" s="31">
        <f>SUM(L29:L46)</f>
        <v>0</v>
      </c>
      <c r="M47" s="31">
        <f>SUM(M29:M46)</f>
        <v>0</v>
      </c>
      <c r="N47" s="31">
        <f>SUM(N29:N46)</f>
        <v>0</v>
      </c>
      <c r="P47" s="31">
        <f>SUM(P29:P46)</f>
        <v>0</v>
      </c>
      <c r="Q47" s="31">
        <f>SUM(Q29:Q46)</f>
        <v>0</v>
      </c>
      <c r="R47" s="31">
        <f>SUM(R29:R46)</f>
        <v>0</v>
      </c>
      <c r="S47" s="31">
        <f>SUM(S29:S46)</f>
        <v>0</v>
      </c>
    </row>
    <row r="49" spans="5:15" ht="12.75">
      <c r="E49">
        <f>SUM(A47:D47)</f>
        <v>0</v>
      </c>
      <c r="J49">
        <f>F47+G47+H47+I47</f>
        <v>0</v>
      </c>
      <c r="O49">
        <f>SUM(K47:N47)</f>
        <v>0</v>
      </c>
    </row>
  </sheetData>
  <conditionalFormatting sqref="A23:D23 F23:I23 K23:N23 K47:N47 A47:D47 F47:I47 P23:S23 P47:S47">
    <cfRule type="cellIs" priority="1" dxfId="5" operator="between" stopIfTrue="1">
      <formula>18</formula>
      <formula>19</formula>
    </cfRule>
    <cfRule type="cellIs" priority="2" dxfId="6" operator="between" stopIfTrue="1">
      <formula>20</formula>
      <formula>24</formula>
    </cfRule>
    <cfRule type="cellIs" priority="3" dxfId="7" operator="between" stopIfTrue="1">
      <formula>25</formula>
      <formula>29</formula>
    </cfRule>
  </conditionalFormatting>
  <dataValidations count="1">
    <dataValidation type="whole" allowBlank="1" showInputMessage="1" showErrorMessage="1" sqref="A5:D22 F5:I22 K5:N22 P5:S22">
      <formula1>1</formula1>
      <formula2>7</formula2>
    </dataValidation>
  </dataValidations>
  <printOptions/>
  <pageMargins left="0.5905511811023623" right="0.3937007874015748"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Tabelle10">
    <tabColor indexed="39"/>
  </sheetPr>
  <dimension ref="A1:U49"/>
  <sheetViews>
    <sheetView workbookViewId="0" topLeftCell="A1">
      <selection activeCell="I47" sqref="I47"/>
    </sheetView>
  </sheetViews>
  <sheetFormatPr defaultColWidth="11.421875" defaultRowHeight="12.75"/>
  <cols>
    <col min="1" max="4" width="4.140625" style="0" customWidth="1"/>
    <col min="5" max="5" width="7.8515625" style="0" customWidth="1"/>
    <col min="6" max="9" width="4.140625" style="0" customWidth="1"/>
    <col min="10" max="10" width="7.7109375" style="0" customWidth="1"/>
    <col min="11" max="14" width="4.140625" style="0" customWidth="1"/>
    <col min="15" max="15" width="7.7109375" style="0" customWidth="1"/>
    <col min="16" max="19" width="4.140625" style="0" customWidth="1"/>
  </cols>
  <sheetData>
    <row r="1" spans="1:5" ht="22.5" customHeight="1">
      <c r="A1" s="37" t="s">
        <v>110</v>
      </c>
      <c r="B1" s="40"/>
      <c r="C1" s="40"/>
      <c r="D1" s="40"/>
      <c r="E1" s="40"/>
    </row>
    <row r="2" spans="1:19" s="33" customFormat="1" ht="22.5" customHeight="1">
      <c r="A2" s="47" t="s">
        <v>76</v>
      </c>
      <c r="B2" s="47"/>
      <c r="C2" s="47"/>
      <c r="D2" s="47"/>
      <c r="E2" s="47"/>
      <c r="F2" s="47" t="s">
        <v>77</v>
      </c>
      <c r="G2" s="47"/>
      <c r="H2" s="47"/>
      <c r="I2" s="47"/>
      <c r="J2" s="47"/>
      <c r="K2" s="47" t="s">
        <v>78</v>
      </c>
      <c r="L2" s="47"/>
      <c r="M2" s="47"/>
      <c r="N2" s="47"/>
      <c r="O2" s="47"/>
      <c r="P2" s="47" t="s">
        <v>79</v>
      </c>
      <c r="Q2" s="47"/>
      <c r="R2" s="47"/>
      <c r="S2" s="47"/>
    </row>
    <row r="3" spans="1:19" ht="16.5" customHeight="1">
      <c r="A3" s="35" t="s">
        <v>115</v>
      </c>
      <c r="B3" s="36"/>
      <c r="C3" s="36"/>
      <c r="D3" s="36"/>
      <c r="F3" s="35" t="s">
        <v>117</v>
      </c>
      <c r="G3" s="36"/>
      <c r="H3" s="36"/>
      <c r="I3" s="36"/>
      <c r="K3" s="35" t="s">
        <v>116</v>
      </c>
      <c r="L3" s="36"/>
      <c r="M3" s="36"/>
      <c r="N3" s="36"/>
      <c r="P3" s="35" t="s">
        <v>111</v>
      </c>
      <c r="Q3" s="36"/>
      <c r="R3" s="36"/>
      <c r="S3" s="36"/>
    </row>
    <row r="4" ht="12.75">
      <c r="B4" s="130"/>
    </row>
    <row r="5" spans="1:21" ht="12.75">
      <c r="A5" s="30">
        <v>2</v>
      </c>
      <c r="B5" s="30">
        <v>2</v>
      </c>
      <c r="C5" s="30">
        <v>2</v>
      </c>
      <c r="D5" s="30">
        <v>2</v>
      </c>
      <c r="F5" s="30">
        <v>1</v>
      </c>
      <c r="G5" s="30">
        <v>2</v>
      </c>
      <c r="H5" s="30">
        <v>1</v>
      </c>
      <c r="I5" s="30">
        <v>2</v>
      </c>
      <c r="K5" s="30">
        <v>1</v>
      </c>
      <c r="L5" s="30">
        <v>1</v>
      </c>
      <c r="M5" s="30">
        <v>1</v>
      </c>
      <c r="N5" s="30">
        <v>1</v>
      </c>
      <c r="P5" s="30">
        <v>2</v>
      </c>
      <c r="Q5" s="30">
        <v>2</v>
      </c>
      <c r="R5" s="30">
        <v>1</v>
      </c>
      <c r="S5" s="30">
        <v>1</v>
      </c>
      <c r="U5" s="125">
        <v>1</v>
      </c>
    </row>
    <row r="6" spans="1:21" ht="12.75">
      <c r="A6" s="30">
        <v>1</v>
      </c>
      <c r="B6" s="30">
        <v>2</v>
      </c>
      <c r="C6" s="30">
        <v>2</v>
      </c>
      <c r="D6" s="30">
        <v>2</v>
      </c>
      <c r="F6" s="30">
        <v>2</v>
      </c>
      <c r="G6" s="30">
        <v>1</v>
      </c>
      <c r="H6" s="30">
        <v>2</v>
      </c>
      <c r="I6" s="30">
        <v>1</v>
      </c>
      <c r="K6" s="30">
        <v>2</v>
      </c>
      <c r="L6" s="30">
        <v>2</v>
      </c>
      <c r="M6" s="30">
        <v>2</v>
      </c>
      <c r="N6" s="30">
        <v>1</v>
      </c>
      <c r="P6" s="30">
        <v>2</v>
      </c>
      <c r="Q6" s="30">
        <v>1</v>
      </c>
      <c r="R6" s="30">
        <v>1</v>
      </c>
      <c r="S6" s="30">
        <v>1</v>
      </c>
      <c r="U6" s="125">
        <v>2</v>
      </c>
    </row>
    <row r="7" spans="1:21" ht="12.75">
      <c r="A7" s="30">
        <v>3</v>
      </c>
      <c r="B7" s="30">
        <v>1</v>
      </c>
      <c r="C7" s="30">
        <v>6</v>
      </c>
      <c r="D7" s="30">
        <v>1</v>
      </c>
      <c r="F7" s="30">
        <v>1</v>
      </c>
      <c r="G7" s="30">
        <v>2</v>
      </c>
      <c r="H7" s="30">
        <v>1</v>
      </c>
      <c r="I7" s="30">
        <v>1</v>
      </c>
      <c r="K7" s="30">
        <v>2</v>
      </c>
      <c r="L7" s="30">
        <v>1</v>
      </c>
      <c r="M7" s="30">
        <v>2</v>
      </c>
      <c r="N7" s="30">
        <v>1</v>
      </c>
      <c r="P7" s="30">
        <v>2</v>
      </c>
      <c r="Q7" s="30">
        <v>2</v>
      </c>
      <c r="R7" s="30">
        <v>2</v>
      </c>
      <c r="S7" s="30">
        <v>1</v>
      </c>
      <c r="U7" s="125">
        <v>3</v>
      </c>
    </row>
    <row r="8" spans="1:21" ht="12.75">
      <c r="A8" s="30">
        <v>1</v>
      </c>
      <c r="B8" s="30">
        <v>1</v>
      </c>
      <c r="C8" s="30">
        <v>1</v>
      </c>
      <c r="D8" s="30">
        <v>2</v>
      </c>
      <c r="F8" s="30">
        <v>2</v>
      </c>
      <c r="G8" s="30">
        <v>1</v>
      </c>
      <c r="H8" s="30">
        <v>2</v>
      </c>
      <c r="I8" s="30">
        <v>3</v>
      </c>
      <c r="K8" s="30">
        <v>1</v>
      </c>
      <c r="L8" s="30">
        <v>1</v>
      </c>
      <c r="M8" s="30">
        <v>1</v>
      </c>
      <c r="N8" s="30">
        <v>1</v>
      </c>
      <c r="P8" s="30">
        <v>2</v>
      </c>
      <c r="Q8" s="30">
        <v>2</v>
      </c>
      <c r="R8" s="30">
        <v>3</v>
      </c>
      <c r="S8" s="30">
        <v>1</v>
      </c>
      <c r="U8" s="126">
        <v>4</v>
      </c>
    </row>
    <row r="9" spans="1:21" ht="12.75">
      <c r="A9" s="30">
        <v>3</v>
      </c>
      <c r="B9" s="30">
        <v>3</v>
      </c>
      <c r="C9" s="30">
        <v>2</v>
      </c>
      <c r="D9" s="30">
        <v>1</v>
      </c>
      <c r="F9" s="30">
        <v>3</v>
      </c>
      <c r="G9" s="30">
        <v>2</v>
      </c>
      <c r="H9" s="30">
        <v>2</v>
      </c>
      <c r="I9" s="30">
        <v>2</v>
      </c>
      <c r="K9" s="30">
        <v>3</v>
      </c>
      <c r="L9" s="30">
        <v>1</v>
      </c>
      <c r="M9" s="30">
        <v>3</v>
      </c>
      <c r="N9" s="30">
        <v>1</v>
      </c>
      <c r="P9" s="30">
        <v>3</v>
      </c>
      <c r="Q9" s="30">
        <v>3</v>
      </c>
      <c r="R9" s="30">
        <v>2</v>
      </c>
      <c r="S9" s="30">
        <v>1</v>
      </c>
      <c r="U9" s="126">
        <v>5</v>
      </c>
    </row>
    <row r="10" spans="1:21" ht="12.75">
      <c r="A10" s="30">
        <v>1</v>
      </c>
      <c r="B10" s="30">
        <v>1</v>
      </c>
      <c r="C10" s="30">
        <v>1</v>
      </c>
      <c r="D10" s="30">
        <v>1</v>
      </c>
      <c r="F10" s="30">
        <v>1</v>
      </c>
      <c r="G10" s="30">
        <v>1</v>
      </c>
      <c r="H10" s="30">
        <v>1</v>
      </c>
      <c r="I10" s="30">
        <v>1</v>
      </c>
      <c r="K10" s="30">
        <v>1</v>
      </c>
      <c r="L10" s="30">
        <v>1</v>
      </c>
      <c r="M10" s="30">
        <v>1</v>
      </c>
      <c r="N10" s="30">
        <v>1</v>
      </c>
      <c r="P10" s="30">
        <v>2</v>
      </c>
      <c r="Q10" s="30">
        <v>1</v>
      </c>
      <c r="R10" s="30">
        <v>1</v>
      </c>
      <c r="S10" s="30">
        <v>2</v>
      </c>
      <c r="U10" s="126">
        <v>6</v>
      </c>
    </row>
    <row r="11" spans="1:21" ht="12.75">
      <c r="A11" s="30">
        <v>2</v>
      </c>
      <c r="B11" s="30">
        <v>2</v>
      </c>
      <c r="C11" s="30">
        <v>2</v>
      </c>
      <c r="D11" s="30">
        <v>2</v>
      </c>
      <c r="F11" s="30">
        <v>2</v>
      </c>
      <c r="G11" s="30">
        <v>1</v>
      </c>
      <c r="H11" s="30">
        <v>2</v>
      </c>
      <c r="I11" s="30">
        <v>2</v>
      </c>
      <c r="K11" s="30">
        <v>2</v>
      </c>
      <c r="L11" s="30">
        <v>2</v>
      </c>
      <c r="M11" s="30">
        <v>2</v>
      </c>
      <c r="N11" s="30">
        <v>2</v>
      </c>
      <c r="P11" s="30">
        <v>3</v>
      </c>
      <c r="Q11" s="30">
        <v>1</v>
      </c>
      <c r="R11" s="30">
        <v>2</v>
      </c>
      <c r="S11" s="30">
        <v>1</v>
      </c>
      <c r="U11" s="126">
        <v>7</v>
      </c>
    </row>
    <row r="12" spans="1:21" ht="12.75">
      <c r="A12" s="30">
        <v>3</v>
      </c>
      <c r="B12" s="30">
        <v>1</v>
      </c>
      <c r="C12" s="30">
        <v>3</v>
      </c>
      <c r="D12" s="30">
        <v>1</v>
      </c>
      <c r="F12" s="30">
        <v>3</v>
      </c>
      <c r="G12" s="30">
        <v>3</v>
      </c>
      <c r="H12" s="30">
        <v>3</v>
      </c>
      <c r="I12" s="30">
        <v>2</v>
      </c>
      <c r="K12" s="30">
        <v>1</v>
      </c>
      <c r="L12" s="30">
        <v>1</v>
      </c>
      <c r="M12" s="30">
        <v>2</v>
      </c>
      <c r="N12" s="30">
        <v>1</v>
      </c>
      <c r="P12" s="30">
        <v>2</v>
      </c>
      <c r="Q12" s="30">
        <v>2</v>
      </c>
      <c r="R12" s="30">
        <v>2</v>
      </c>
      <c r="S12" s="30">
        <v>3</v>
      </c>
      <c r="U12" s="126">
        <v>8</v>
      </c>
    </row>
    <row r="13" spans="1:21" ht="12.75">
      <c r="A13" s="30">
        <v>1</v>
      </c>
      <c r="B13" s="30">
        <v>1</v>
      </c>
      <c r="C13" s="30">
        <v>1</v>
      </c>
      <c r="D13" s="30">
        <v>1</v>
      </c>
      <c r="F13" s="30">
        <v>1</v>
      </c>
      <c r="G13" s="30">
        <v>3</v>
      </c>
      <c r="H13" s="30">
        <v>1</v>
      </c>
      <c r="I13" s="30">
        <v>1</v>
      </c>
      <c r="K13" s="30">
        <v>1</v>
      </c>
      <c r="L13" s="30">
        <v>1</v>
      </c>
      <c r="M13" s="30">
        <v>1</v>
      </c>
      <c r="N13" s="30">
        <v>1</v>
      </c>
      <c r="P13" s="30">
        <v>2</v>
      </c>
      <c r="Q13" s="30">
        <v>1</v>
      </c>
      <c r="R13" s="30">
        <v>1</v>
      </c>
      <c r="S13" s="30">
        <v>2</v>
      </c>
      <c r="U13" s="126">
        <v>9</v>
      </c>
    </row>
    <row r="14" spans="1:21" ht="12.75">
      <c r="A14" s="30">
        <v>2</v>
      </c>
      <c r="B14" s="30">
        <v>1</v>
      </c>
      <c r="C14" s="30">
        <v>1</v>
      </c>
      <c r="D14" s="30">
        <v>1</v>
      </c>
      <c r="F14" s="30">
        <v>1</v>
      </c>
      <c r="G14" s="30">
        <v>1</v>
      </c>
      <c r="H14" s="30">
        <v>2</v>
      </c>
      <c r="I14" s="30">
        <v>2</v>
      </c>
      <c r="K14" s="30">
        <v>2</v>
      </c>
      <c r="L14" s="30">
        <v>1</v>
      </c>
      <c r="M14" s="30">
        <v>2</v>
      </c>
      <c r="N14" s="30">
        <v>1</v>
      </c>
      <c r="P14" s="30">
        <v>1</v>
      </c>
      <c r="Q14" s="30">
        <v>1</v>
      </c>
      <c r="R14" s="30">
        <v>1</v>
      </c>
      <c r="S14" s="30">
        <v>1</v>
      </c>
      <c r="U14" s="126">
        <v>10</v>
      </c>
    </row>
    <row r="15" spans="1:21" ht="12.75">
      <c r="A15" s="30">
        <v>2</v>
      </c>
      <c r="B15" s="136">
        <v>1</v>
      </c>
      <c r="C15" s="30">
        <v>1</v>
      </c>
      <c r="D15" s="30">
        <v>1</v>
      </c>
      <c r="F15" s="30">
        <v>1</v>
      </c>
      <c r="G15" s="30">
        <v>1</v>
      </c>
      <c r="H15" s="30">
        <v>1</v>
      </c>
      <c r="I15" s="30">
        <v>2</v>
      </c>
      <c r="K15" s="30">
        <v>1</v>
      </c>
      <c r="L15" s="30">
        <v>2</v>
      </c>
      <c r="M15" s="30">
        <v>2</v>
      </c>
      <c r="N15" s="30">
        <v>2</v>
      </c>
      <c r="P15" s="30">
        <v>3</v>
      </c>
      <c r="Q15" s="30">
        <v>1</v>
      </c>
      <c r="R15" s="30">
        <v>1</v>
      </c>
      <c r="S15" s="30">
        <v>1</v>
      </c>
      <c r="U15" s="126">
        <v>11</v>
      </c>
    </row>
    <row r="16" spans="1:21" ht="12.75">
      <c r="A16" s="30">
        <v>1</v>
      </c>
      <c r="B16" s="30">
        <v>1</v>
      </c>
      <c r="C16" s="30">
        <v>1</v>
      </c>
      <c r="D16" s="30">
        <v>1</v>
      </c>
      <c r="F16" s="30">
        <v>1</v>
      </c>
      <c r="G16" s="30">
        <v>1</v>
      </c>
      <c r="H16" s="30">
        <v>1</v>
      </c>
      <c r="I16" s="30">
        <v>1</v>
      </c>
      <c r="K16" s="30">
        <v>1</v>
      </c>
      <c r="L16" s="30">
        <v>1</v>
      </c>
      <c r="M16" s="30">
        <v>1</v>
      </c>
      <c r="N16" s="30">
        <v>1</v>
      </c>
      <c r="P16" s="30">
        <v>1</v>
      </c>
      <c r="Q16" s="30">
        <v>1</v>
      </c>
      <c r="R16" s="30">
        <v>4</v>
      </c>
      <c r="S16" s="30">
        <v>1</v>
      </c>
      <c r="U16" s="126">
        <v>12</v>
      </c>
    </row>
    <row r="17" spans="1:21" ht="12.75">
      <c r="A17" s="30">
        <v>3</v>
      </c>
      <c r="B17" s="30">
        <v>2</v>
      </c>
      <c r="C17" s="30">
        <v>2</v>
      </c>
      <c r="D17" s="30">
        <v>1</v>
      </c>
      <c r="F17" s="30">
        <v>2</v>
      </c>
      <c r="G17" s="30">
        <v>3</v>
      </c>
      <c r="H17" s="30">
        <v>3</v>
      </c>
      <c r="I17" s="30">
        <v>1</v>
      </c>
      <c r="K17" s="30">
        <v>2</v>
      </c>
      <c r="L17" s="30">
        <v>1</v>
      </c>
      <c r="M17" s="30">
        <v>2</v>
      </c>
      <c r="N17" s="30">
        <v>1</v>
      </c>
      <c r="P17" s="30">
        <v>1</v>
      </c>
      <c r="Q17" s="30">
        <v>1</v>
      </c>
      <c r="R17" s="30">
        <v>2</v>
      </c>
      <c r="S17" s="30">
        <v>1</v>
      </c>
      <c r="U17" s="126">
        <v>13</v>
      </c>
    </row>
    <row r="18" spans="1:21" ht="12.75">
      <c r="A18" s="30">
        <v>2</v>
      </c>
      <c r="B18" s="30">
        <v>1</v>
      </c>
      <c r="C18" s="30">
        <v>3</v>
      </c>
      <c r="D18" s="30">
        <v>2</v>
      </c>
      <c r="F18" s="30">
        <v>3</v>
      </c>
      <c r="G18" s="30">
        <v>1</v>
      </c>
      <c r="H18" s="30">
        <v>1</v>
      </c>
      <c r="I18" s="30">
        <v>2</v>
      </c>
      <c r="K18" s="30">
        <v>1</v>
      </c>
      <c r="L18" s="30">
        <v>2</v>
      </c>
      <c r="M18" s="30">
        <v>2</v>
      </c>
      <c r="N18" s="30">
        <v>2</v>
      </c>
      <c r="P18" s="30">
        <v>1</v>
      </c>
      <c r="Q18" s="30">
        <v>2</v>
      </c>
      <c r="R18" s="30">
        <v>1</v>
      </c>
      <c r="S18" s="30">
        <v>3</v>
      </c>
      <c r="U18" s="126">
        <v>14</v>
      </c>
    </row>
    <row r="19" spans="1:21" ht="12.75">
      <c r="A19" s="30">
        <v>5</v>
      </c>
      <c r="B19" s="30">
        <v>1</v>
      </c>
      <c r="C19" s="30">
        <v>7</v>
      </c>
      <c r="D19" s="30">
        <v>1</v>
      </c>
      <c r="F19" s="30">
        <v>1</v>
      </c>
      <c r="G19" s="30">
        <v>2</v>
      </c>
      <c r="H19" s="30">
        <v>2</v>
      </c>
      <c r="I19" s="30">
        <v>3</v>
      </c>
      <c r="K19" s="30">
        <v>1</v>
      </c>
      <c r="L19" s="30">
        <v>1</v>
      </c>
      <c r="M19" s="30">
        <v>5</v>
      </c>
      <c r="N19" s="30">
        <v>4</v>
      </c>
      <c r="P19" s="30">
        <v>2</v>
      </c>
      <c r="Q19" s="30">
        <v>3</v>
      </c>
      <c r="R19" s="30">
        <v>1</v>
      </c>
      <c r="S19" s="30">
        <v>1</v>
      </c>
      <c r="U19" s="126">
        <v>15</v>
      </c>
    </row>
    <row r="20" spans="1:21" ht="12.75">
      <c r="A20" s="30">
        <v>1</v>
      </c>
      <c r="B20" s="30">
        <v>2</v>
      </c>
      <c r="C20" s="30">
        <v>5</v>
      </c>
      <c r="D20" s="30">
        <v>1</v>
      </c>
      <c r="F20" s="30">
        <v>2</v>
      </c>
      <c r="G20" s="30">
        <v>1</v>
      </c>
      <c r="H20" s="30">
        <v>2</v>
      </c>
      <c r="I20" s="30">
        <v>2</v>
      </c>
      <c r="K20" s="30">
        <v>1</v>
      </c>
      <c r="L20" s="30">
        <v>1</v>
      </c>
      <c r="M20" s="30">
        <v>2</v>
      </c>
      <c r="N20" s="30">
        <v>1</v>
      </c>
      <c r="P20" s="30">
        <v>2</v>
      </c>
      <c r="Q20" s="30">
        <v>2</v>
      </c>
      <c r="R20" s="30">
        <v>1</v>
      </c>
      <c r="S20" s="30">
        <v>2</v>
      </c>
      <c r="U20" s="126">
        <v>16</v>
      </c>
    </row>
    <row r="21" spans="1:21" ht="12.75">
      <c r="A21" s="30">
        <v>1</v>
      </c>
      <c r="B21" s="30">
        <v>1</v>
      </c>
      <c r="C21" s="30">
        <v>1</v>
      </c>
      <c r="D21" s="30">
        <v>1</v>
      </c>
      <c r="F21" s="30">
        <v>1</v>
      </c>
      <c r="G21" s="30">
        <v>2</v>
      </c>
      <c r="H21" s="30">
        <v>2</v>
      </c>
      <c r="I21" s="30">
        <v>2</v>
      </c>
      <c r="K21" s="30">
        <v>1</v>
      </c>
      <c r="L21" s="30">
        <v>2</v>
      </c>
      <c r="M21" s="30">
        <v>2</v>
      </c>
      <c r="N21" s="30">
        <v>2</v>
      </c>
      <c r="P21" s="30">
        <v>2</v>
      </c>
      <c r="Q21" s="30">
        <v>2</v>
      </c>
      <c r="R21" s="30">
        <v>2</v>
      </c>
      <c r="S21" s="30">
        <v>2</v>
      </c>
      <c r="U21" s="126">
        <v>17</v>
      </c>
    </row>
    <row r="22" spans="1:21" ht="13.5" thickBot="1">
      <c r="A22" s="30">
        <v>1</v>
      </c>
      <c r="B22" s="30">
        <v>3</v>
      </c>
      <c r="C22" s="30">
        <v>2</v>
      </c>
      <c r="D22" s="30">
        <v>2</v>
      </c>
      <c r="F22" s="30">
        <v>1</v>
      </c>
      <c r="G22" s="30">
        <v>1</v>
      </c>
      <c r="H22" s="30">
        <v>2</v>
      </c>
      <c r="I22" s="30">
        <v>1</v>
      </c>
      <c r="K22" s="30">
        <v>1</v>
      </c>
      <c r="L22" s="30">
        <v>3</v>
      </c>
      <c r="M22" s="30">
        <v>1</v>
      </c>
      <c r="N22" s="30">
        <v>2</v>
      </c>
      <c r="P22" s="30">
        <v>1</v>
      </c>
      <c r="Q22" s="30">
        <v>2</v>
      </c>
      <c r="R22" s="30">
        <v>1</v>
      </c>
      <c r="S22" s="30">
        <v>1</v>
      </c>
      <c r="U22" s="126">
        <v>18</v>
      </c>
    </row>
    <row r="23" spans="1:19" ht="13.5" thickBot="1">
      <c r="A23" s="31">
        <f>SUM(A5:A22)</f>
        <v>35</v>
      </c>
      <c r="B23" s="31">
        <f>SUM(B5:B22)</f>
        <v>27</v>
      </c>
      <c r="C23" s="31">
        <f>SUM(C5:C22)</f>
        <v>43</v>
      </c>
      <c r="D23" s="31">
        <f>SUM(D5:D22)</f>
        <v>24</v>
      </c>
      <c r="F23" s="31">
        <f>SUM(F5:F22)</f>
        <v>29</v>
      </c>
      <c r="G23" s="31">
        <f>SUM(G5:G22)</f>
        <v>29</v>
      </c>
      <c r="H23" s="31">
        <f>SUM(H5:H22)</f>
        <v>31</v>
      </c>
      <c r="I23" s="31">
        <f>SUM(I5:I22)</f>
        <v>31</v>
      </c>
      <c r="K23" s="31">
        <f>SUM(K5:K22)</f>
        <v>25</v>
      </c>
      <c r="L23" s="31">
        <f>SUM(L5:L22)</f>
        <v>25</v>
      </c>
      <c r="M23" s="31">
        <f>SUM(M5:M22)</f>
        <v>34</v>
      </c>
      <c r="N23" s="31">
        <f>SUM(N5:N22)</f>
        <v>26</v>
      </c>
      <c r="P23" s="31">
        <f>SUM(P5:P22)</f>
        <v>34</v>
      </c>
      <c r="Q23" s="31">
        <f>SUM(Q5:Q22)</f>
        <v>30</v>
      </c>
      <c r="R23" s="31">
        <f>SUM(R5:R22)</f>
        <v>29</v>
      </c>
      <c r="S23" s="31">
        <f>SUM(S5:S22)</f>
        <v>26</v>
      </c>
    </row>
    <row r="24" ht="12.75">
      <c r="I24" s="126"/>
    </row>
    <row r="25" spans="5:20" ht="12.75">
      <c r="E25">
        <f>SUM(A23:D23)</f>
        <v>129</v>
      </c>
      <c r="I25" s="126"/>
      <c r="J25">
        <f>SUM(F23:I23)</f>
        <v>120</v>
      </c>
      <c r="O25">
        <f>SUM(K23:N23)</f>
        <v>110</v>
      </c>
      <c r="T25">
        <f>SUM(P23:S23)</f>
        <v>119</v>
      </c>
    </row>
    <row r="26" spans="1:19" ht="22.5" customHeight="1">
      <c r="A26" s="27" t="s">
        <v>80</v>
      </c>
      <c r="B26" s="27"/>
      <c r="C26" s="27"/>
      <c r="D26" s="27"/>
      <c r="E26" s="27"/>
      <c r="F26" s="27" t="s">
        <v>73</v>
      </c>
      <c r="G26" s="27"/>
      <c r="H26" s="27"/>
      <c r="I26" s="27"/>
      <c r="J26" s="27"/>
      <c r="K26" s="27" t="s">
        <v>75</v>
      </c>
      <c r="L26" s="27"/>
      <c r="M26" s="27"/>
      <c r="N26" s="27"/>
      <c r="O26" s="27"/>
      <c r="P26" s="27" t="s">
        <v>75</v>
      </c>
      <c r="Q26" s="27"/>
      <c r="R26" s="27"/>
      <c r="S26" s="27"/>
    </row>
    <row r="27" spans="1:19" ht="16.5" customHeight="1">
      <c r="A27" s="35"/>
      <c r="B27" s="36"/>
      <c r="C27" s="36"/>
      <c r="D27" s="36"/>
      <c r="F27" s="35" t="s">
        <v>113</v>
      </c>
      <c r="G27" s="36"/>
      <c r="H27" s="36"/>
      <c r="I27" s="36"/>
      <c r="K27" s="35" t="s">
        <v>8</v>
      </c>
      <c r="L27" s="36"/>
      <c r="M27" s="36"/>
      <c r="N27" s="36"/>
      <c r="P27" s="35" t="s">
        <v>8</v>
      </c>
      <c r="Q27" s="36"/>
      <c r="R27" s="36"/>
      <c r="S27" s="36"/>
    </row>
    <row r="29" spans="1:21" ht="12.75">
      <c r="A29" s="30"/>
      <c r="B29" s="30"/>
      <c r="C29" s="30"/>
      <c r="D29" s="30"/>
      <c r="F29" s="30">
        <v>1</v>
      </c>
      <c r="G29" s="30">
        <v>1</v>
      </c>
      <c r="H29" s="30">
        <v>1</v>
      </c>
      <c r="I29" s="30">
        <v>1</v>
      </c>
      <c r="K29" s="30"/>
      <c r="L29" s="30"/>
      <c r="M29" s="30"/>
      <c r="N29" s="30"/>
      <c r="P29" s="30"/>
      <c r="Q29" s="30"/>
      <c r="R29" s="30"/>
      <c r="S29" s="30"/>
      <c r="U29" s="125">
        <v>1</v>
      </c>
    </row>
    <row r="30" spans="1:21" ht="12.75">
      <c r="A30" s="30"/>
      <c r="B30" s="30"/>
      <c r="C30" s="30"/>
      <c r="D30" s="30"/>
      <c r="F30" s="30">
        <v>1</v>
      </c>
      <c r="G30" s="30">
        <v>2</v>
      </c>
      <c r="H30" s="30">
        <v>2</v>
      </c>
      <c r="I30" s="30">
        <v>2</v>
      </c>
      <c r="K30" s="30"/>
      <c r="L30" s="30"/>
      <c r="M30" s="30"/>
      <c r="N30" s="30"/>
      <c r="P30" s="30"/>
      <c r="Q30" s="30"/>
      <c r="R30" s="30"/>
      <c r="S30" s="30"/>
      <c r="U30" s="125">
        <v>2</v>
      </c>
    </row>
    <row r="31" spans="1:21" ht="12.75">
      <c r="A31" s="30"/>
      <c r="B31" s="30"/>
      <c r="C31" s="30"/>
      <c r="D31" s="30"/>
      <c r="F31" s="30">
        <v>2</v>
      </c>
      <c r="G31" s="30">
        <v>4</v>
      </c>
      <c r="H31" s="30">
        <v>7</v>
      </c>
      <c r="I31" s="30">
        <v>3</v>
      </c>
      <c r="K31" s="30"/>
      <c r="L31" s="30"/>
      <c r="M31" s="30"/>
      <c r="N31" s="30"/>
      <c r="P31" s="30"/>
      <c r="Q31" s="30"/>
      <c r="R31" s="30"/>
      <c r="S31" s="30"/>
      <c r="U31" s="125">
        <v>3</v>
      </c>
    </row>
    <row r="32" spans="1:21" ht="12.75">
      <c r="A32" s="30"/>
      <c r="B32" s="30"/>
      <c r="C32" s="30"/>
      <c r="D32" s="30"/>
      <c r="F32" s="30">
        <v>1</v>
      </c>
      <c r="G32" s="30">
        <v>1</v>
      </c>
      <c r="H32" s="30">
        <v>2</v>
      </c>
      <c r="I32" s="30">
        <v>3</v>
      </c>
      <c r="K32" s="30"/>
      <c r="L32" s="30"/>
      <c r="M32" s="30"/>
      <c r="N32" s="30"/>
      <c r="P32" s="30"/>
      <c r="Q32" s="30"/>
      <c r="R32" s="30"/>
      <c r="S32" s="30"/>
      <c r="U32" s="126">
        <v>4</v>
      </c>
    </row>
    <row r="33" spans="1:21" ht="12.75">
      <c r="A33" s="30"/>
      <c r="B33" s="30"/>
      <c r="C33" s="30"/>
      <c r="D33" s="30"/>
      <c r="F33" s="30">
        <v>2</v>
      </c>
      <c r="G33" s="30">
        <v>3</v>
      </c>
      <c r="H33" s="30">
        <v>1</v>
      </c>
      <c r="I33" s="30">
        <v>3</v>
      </c>
      <c r="K33" s="30"/>
      <c r="L33" s="30"/>
      <c r="M33" s="30"/>
      <c r="N33" s="30"/>
      <c r="P33" s="30"/>
      <c r="Q33" s="30"/>
      <c r="R33" s="30"/>
      <c r="S33" s="30"/>
      <c r="U33" s="126">
        <v>5</v>
      </c>
    </row>
    <row r="34" spans="1:21" ht="12.75">
      <c r="A34" s="30"/>
      <c r="B34" s="30"/>
      <c r="C34" s="30"/>
      <c r="D34" s="30"/>
      <c r="F34" s="30">
        <v>1</v>
      </c>
      <c r="G34" s="30">
        <v>1</v>
      </c>
      <c r="H34" s="30">
        <v>1</v>
      </c>
      <c r="I34" s="30">
        <v>1</v>
      </c>
      <c r="K34" s="30"/>
      <c r="L34" s="30"/>
      <c r="M34" s="30"/>
      <c r="N34" s="30"/>
      <c r="P34" s="30"/>
      <c r="Q34" s="30"/>
      <c r="R34" s="30"/>
      <c r="S34" s="30"/>
      <c r="U34" s="126">
        <v>6</v>
      </c>
    </row>
    <row r="35" spans="1:21" ht="12.75">
      <c r="A35" s="30"/>
      <c r="B35" s="30"/>
      <c r="C35" s="30"/>
      <c r="D35" s="30"/>
      <c r="F35" s="30">
        <v>2</v>
      </c>
      <c r="G35" s="30">
        <v>2</v>
      </c>
      <c r="H35" s="30">
        <v>2</v>
      </c>
      <c r="I35" s="30">
        <v>1</v>
      </c>
      <c r="K35" s="30"/>
      <c r="L35" s="30"/>
      <c r="M35" s="30"/>
      <c r="N35" s="30"/>
      <c r="P35" s="30"/>
      <c r="Q35" s="30"/>
      <c r="R35" s="30"/>
      <c r="S35" s="30"/>
      <c r="U35" s="126">
        <v>7</v>
      </c>
    </row>
    <row r="36" spans="1:21" ht="12.75">
      <c r="A36" s="30"/>
      <c r="B36" s="30"/>
      <c r="C36" s="30"/>
      <c r="D36" s="30"/>
      <c r="F36" s="30">
        <v>1</v>
      </c>
      <c r="G36" s="30">
        <v>1</v>
      </c>
      <c r="H36" s="30">
        <v>2</v>
      </c>
      <c r="I36" s="30">
        <v>2</v>
      </c>
      <c r="K36" s="30"/>
      <c r="L36" s="30"/>
      <c r="M36" s="30"/>
      <c r="N36" s="30"/>
      <c r="P36" s="30"/>
      <c r="Q36" s="30"/>
      <c r="R36" s="30"/>
      <c r="S36" s="30"/>
      <c r="U36" s="126">
        <v>8</v>
      </c>
    </row>
    <row r="37" spans="1:21" ht="12.75">
      <c r="A37" s="30"/>
      <c r="B37" s="30"/>
      <c r="C37" s="30"/>
      <c r="D37" s="30"/>
      <c r="F37" s="30">
        <v>1</v>
      </c>
      <c r="G37" s="30">
        <v>1</v>
      </c>
      <c r="H37" s="30">
        <v>1</v>
      </c>
      <c r="I37" s="30">
        <v>2</v>
      </c>
      <c r="K37" s="30"/>
      <c r="L37" s="30"/>
      <c r="M37" s="30"/>
      <c r="N37" s="30"/>
      <c r="P37" s="30"/>
      <c r="Q37" s="30"/>
      <c r="R37" s="30"/>
      <c r="S37" s="30"/>
      <c r="U37" s="126">
        <v>9</v>
      </c>
    </row>
    <row r="38" spans="1:21" ht="12.75">
      <c r="A38" s="30"/>
      <c r="B38" s="30"/>
      <c r="C38" s="30"/>
      <c r="D38" s="30"/>
      <c r="F38" s="30">
        <v>2</v>
      </c>
      <c r="G38" s="30">
        <v>2</v>
      </c>
      <c r="H38" s="30">
        <v>1</v>
      </c>
      <c r="I38" s="30">
        <v>2</v>
      </c>
      <c r="K38" s="30"/>
      <c r="L38" s="30"/>
      <c r="M38" s="30"/>
      <c r="N38" s="30"/>
      <c r="P38" s="30"/>
      <c r="Q38" s="30"/>
      <c r="R38" s="30"/>
      <c r="S38" s="30"/>
      <c r="U38" s="126">
        <v>10</v>
      </c>
    </row>
    <row r="39" spans="1:21" ht="12.75">
      <c r="A39" s="30"/>
      <c r="B39" s="30"/>
      <c r="C39" s="30"/>
      <c r="D39" s="30"/>
      <c r="F39" s="30">
        <v>1</v>
      </c>
      <c r="G39" s="30">
        <v>1</v>
      </c>
      <c r="H39" s="30">
        <v>1</v>
      </c>
      <c r="I39" s="30">
        <v>2</v>
      </c>
      <c r="K39" s="30"/>
      <c r="L39" s="30"/>
      <c r="M39" s="30"/>
      <c r="N39" s="30"/>
      <c r="P39" s="30"/>
      <c r="Q39" s="30"/>
      <c r="R39" s="30"/>
      <c r="S39" s="30"/>
      <c r="U39" s="126">
        <v>11</v>
      </c>
    </row>
    <row r="40" spans="1:21" ht="12.75">
      <c r="A40" s="30"/>
      <c r="B40" s="30"/>
      <c r="C40" s="30"/>
      <c r="D40" s="30"/>
      <c r="F40" s="30">
        <v>1</v>
      </c>
      <c r="G40" s="30">
        <v>1</v>
      </c>
      <c r="H40" s="30">
        <v>1</v>
      </c>
      <c r="I40" s="30">
        <v>1</v>
      </c>
      <c r="K40" s="30"/>
      <c r="L40" s="30"/>
      <c r="M40" s="30"/>
      <c r="N40" s="30"/>
      <c r="P40" s="30"/>
      <c r="Q40" s="30"/>
      <c r="R40" s="30"/>
      <c r="S40" s="30"/>
      <c r="U40" s="126">
        <v>12</v>
      </c>
    </row>
    <row r="41" spans="1:21" ht="12.75">
      <c r="A41" s="30"/>
      <c r="B41" s="30"/>
      <c r="C41" s="30"/>
      <c r="D41" s="30"/>
      <c r="F41" s="30">
        <v>2</v>
      </c>
      <c r="G41" s="30">
        <v>3</v>
      </c>
      <c r="H41" s="30">
        <v>1</v>
      </c>
      <c r="I41" s="30">
        <v>1</v>
      </c>
      <c r="K41" s="30"/>
      <c r="L41" s="30"/>
      <c r="M41" s="30"/>
      <c r="N41" s="30"/>
      <c r="P41" s="30"/>
      <c r="Q41" s="30"/>
      <c r="R41" s="30"/>
      <c r="S41" s="30"/>
      <c r="U41" s="126">
        <v>13</v>
      </c>
    </row>
    <row r="42" spans="1:21" ht="12.75">
      <c r="A42" s="30"/>
      <c r="B42" s="30"/>
      <c r="C42" s="30"/>
      <c r="D42" s="30"/>
      <c r="F42" s="30">
        <v>1</v>
      </c>
      <c r="G42" s="30">
        <v>1</v>
      </c>
      <c r="H42" s="30">
        <v>1</v>
      </c>
      <c r="I42" s="30">
        <v>2</v>
      </c>
      <c r="K42" s="30"/>
      <c r="L42" s="30"/>
      <c r="M42" s="30"/>
      <c r="N42" s="30"/>
      <c r="P42" s="30"/>
      <c r="Q42" s="30"/>
      <c r="R42" s="30"/>
      <c r="S42" s="30"/>
      <c r="U42" s="126">
        <v>14</v>
      </c>
    </row>
    <row r="43" spans="1:21" ht="12.75">
      <c r="A43" s="30"/>
      <c r="B43" s="30"/>
      <c r="C43" s="30"/>
      <c r="D43" s="30"/>
      <c r="F43" s="30">
        <v>7</v>
      </c>
      <c r="G43" s="30">
        <v>7</v>
      </c>
      <c r="H43" s="30">
        <v>2</v>
      </c>
      <c r="I43" s="30">
        <v>3</v>
      </c>
      <c r="K43" s="30"/>
      <c r="L43" s="30"/>
      <c r="M43" s="30"/>
      <c r="N43" s="30"/>
      <c r="P43" s="30"/>
      <c r="Q43" s="30"/>
      <c r="R43" s="30"/>
      <c r="S43" s="30"/>
      <c r="U43" s="126">
        <v>15</v>
      </c>
    </row>
    <row r="44" spans="1:21" ht="12.75">
      <c r="A44" s="30"/>
      <c r="B44" s="30"/>
      <c r="C44" s="30"/>
      <c r="D44" s="30"/>
      <c r="F44" s="30">
        <v>2</v>
      </c>
      <c r="G44" s="30">
        <v>2</v>
      </c>
      <c r="H44" s="30">
        <v>1</v>
      </c>
      <c r="I44" s="30">
        <v>3</v>
      </c>
      <c r="K44" s="30"/>
      <c r="L44" s="30"/>
      <c r="M44" s="30"/>
      <c r="N44" s="30"/>
      <c r="P44" s="30"/>
      <c r="Q44" s="30"/>
      <c r="R44" s="30"/>
      <c r="S44" s="30"/>
      <c r="U44" s="126">
        <v>16</v>
      </c>
    </row>
    <row r="45" spans="1:21" ht="12.75">
      <c r="A45" s="30"/>
      <c r="B45" s="30"/>
      <c r="C45" s="30"/>
      <c r="D45" s="30"/>
      <c r="F45" s="30">
        <v>1</v>
      </c>
      <c r="G45" s="30">
        <v>1</v>
      </c>
      <c r="H45" s="30">
        <v>1</v>
      </c>
      <c r="I45" s="30">
        <v>1</v>
      </c>
      <c r="K45" s="30"/>
      <c r="L45" s="30"/>
      <c r="M45" s="30"/>
      <c r="N45" s="30"/>
      <c r="P45" s="30"/>
      <c r="Q45" s="30"/>
      <c r="R45" s="30"/>
      <c r="S45" s="30"/>
      <c r="U45" s="126">
        <v>17</v>
      </c>
    </row>
    <row r="46" spans="1:21" ht="13.5" thickBot="1">
      <c r="A46" s="30"/>
      <c r="B46" s="30"/>
      <c r="C46" s="30"/>
      <c r="D46" s="30"/>
      <c r="F46" s="30">
        <v>2</v>
      </c>
      <c r="G46" s="30">
        <v>2</v>
      </c>
      <c r="H46" s="30">
        <v>1</v>
      </c>
      <c r="I46" s="30">
        <v>2</v>
      </c>
      <c r="K46" s="30"/>
      <c r="L46" s="30"/>
      <c r="M46" s="30"/>
      <c r="N46" s="30"/>
      <c r="P46" s="30"/>
      <c r="Q46" s="30"/>
      <c r="R46" s="30"/>
      <c r="S46" s="30"/>
      <c r="U46" s="126">
        <v>18</v>
      </c>
    </row>
    <row r="47" spans="1:19" ht="13.5" thickBot="1">
      <c r="A47" s="31">
        <f>SUM(A29:A46)</f>
        <v>0</v>
      </c>
      <c r="B47" s="31">
        <f>SUM(B29:B46)</f>
        <v>0</v>
      </c>
      <c r="C47" s="31">
        <f>SUM(C29:C46)</f>
        <v>0</v>
      </c>
      <c r="D47" s="31">
        <f>SUM(D29:D46)</f>
        <v>0</v>
      </c>
      <c r="F47" s="31">
        <f>SUM(F29:F46)</f>
        <v>31</v>
      </c>
      <c r="G47" s="31">
        <f>SUM(G29:G46)</f>
        <v>36</v>
      </c>
      <c r="H47" s="31">
        <f>SUM(H29:H46)</f>
        <v>29</v>
      </c>
      <c r="I47" s="31">
        <f>SUM(I29:I46)</f>
        <v>35</v>
      </c>
      <c r="K47" s="31">
        <f>SUM(K29:K46)</f>
        <v>0</v>
      </c>
      <c r="L47" s="31">
        <f>SUM(L29:L46)</f>
        <v>0</v>
      </c>
      <c r="M47" s="31">
        <f>SUM(M29:M46)</f>
        <v>0</v>
      </c>
      <c r="N47" s="31">
        <f>SUM(N29:N46)</f>
        <v>0</v>
      </c>
      <c r="P47" s="31">
        <f>SUM(P29:P46)</f>
        <v>0</v>
      </c>
      <c r="Q47" s="31">
        <f>SUM(Q29:Q46)</f>
        <v>0</v>
      </c>
      <c r="R47" s="31">
        <f>SUM(R29:R46)</f>
        <v>0</v>
      </c>
      <c r="S47" s="31">
        <f>SUM(S29:S46)</f>
        <v>0</v>
      </c>
    </row>
    <row r="49" spans="5:10" ht="12.75">
      <c r="E49">
        <f>SUM(A47:D47)</f>
        <v>0</v>
      </c>
      <c r="J49">
        <f>SUM(F47:I47)</f>
        <v>131</v>
      </c>
    </row>
  </sheetData>
  <conditionalFormatting sqref="K47:N47 A47:D47 F47:I47 A23:D23 F23:I23 K23:N23 P23:S23 P47:S47">
    <cfRule type="cellIs" priority="1" dxfId="5" operator="between" stopIfTrue="1">
      <formula>18</formula>
      <formula>19</formula>
    </cfRule>
    <cfRule type="cellIs" priority="2" dxfId="6" operator="between" stopIfTrue="1">
      <formula>20</formula>
      <formula>24</formula>
    </cfRule>
    <cfRule type="cellIs" priority="3" dxfId="7" operator="between" stopIfTrue="1">
      <formula>25</formula>
      <formula>29</formula>
    </cfRule>
  </conditionalFormatting>
  <dataValidations count="1">
    <dataValidation type="whole" allowBlank="1" showInputMessage="1" showErrorMessage="1" sqref="A5:D22 F5:I22 K5:N22 P5:S22 A29:D46 F29:I46 K29:N46 P29:S46">
      <formula1>1</formula1>
      <formula2>7</formula2>
    </dataValidation>
  </dataValidations>
  <printOptions/>
  <pageMargins left="1.39" right="0" top="0.33" bottom="0.24"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Rheinland-Pfalz-Liga 2005</dc:title>
  <dc:subject>1.Spieltag in Ludwigshafen am 17.April 2005</dc:subject>
  <dc:creator>Hans Reisdorff</dc:creator>
  <cp:keywords/>
  <dc:description/>
  <cp:lastModifiedBy>graf</cp:lastModifiedBy>
  <cp:lastPrinted>2007-07-29T18:39:43Z</cp:lastPrinted>
  <dcterms:created xsi:type="dcterms:W3CDTF">2003-07-27T15:15:26Z</dcterms:created>
  <dcterms:modified xsi:type="dcterms:W3CDTF">2007-07-30T06:20:38Z</dcterms:modified>
  <cp:category>Minigolf</cp:category>
  <cp:version/>
  <cp:contentType/>
  <cp:contentStatus/>
</cp:coreProperties>
</file>

<file path=docProps/custom.xml><?xml version="1.0" encoding="utf-8"?>
<Properties xmlns="http://schemas.openxmlformats.org/officeDocument/2006/custom-properties" xmlns:vt="http://schemas.openxmlformats.org/officeDocument/2006/docPropsVTypes"/>
</file>