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0" windowWidth="15195" windowHeight="7035" tabRatio="909" activeTab="0"/>
  </bookViews>
  <sheets>
    <sheet name="Rheinland-Pfalz 2007" sheetId="1" r:id="rId1"/>
    <sheet name="Einzelergb." sheetId="2" r:id="rId2"/>
    <sheet name="Gesamt-Einzel" sheetId="3" r:id="rId3"/>
    <sheet name="Bahnenstatistik" sheetId="4" r:id="rId4"/>
    <sheet name="Temporär" sheetId="5" r:id="rId5"/>
    <sheet name="Mannsch. Damen" sheetId="6" r:id="rId6"/>
    <sheet name="Damen MGC Bad Bodendorf" sheetId="7" r:id="rId7"/>
    <sheet name="Damen B" sheetId="8" r:id="rId8"/>
    <sheet name="Mannschaften" sheetId="9" r:id="rId9"/>
    <sheet name="1.MGC Mannheim" sheetId="10" r:id="rId10"/>
    <sheet name="MGC Dahn" sheetId="11" r:id="rId11"/>
    <sheet name="1.BGC Brücken" sheetId="12" r:id="rId12"/>
    <sheet name="1.BGC Rodalben" sheetId="13" r:id="rId13"/>
    <sheet name="1. MGC Ludwigshafen" sheetId="14" r:id="rId14"/>
    <sheet name="MGC Bad Bodendorf" sheetId="15" r:id="rId15"/>
  </sheets>
  <externalReferences>
    <externalReference r:id="rId18"/>
    <externalReference r:id="rId19"/>
  </externalReferences>
  <definedNames>
    <definedName name="_xlnm.Print_Area" localSheetId="1">'Einzelergb.'!$A$1:$J$52</definedName>
    <definedName name="_xlnm.Print_Area" localSheetId="8">'Mannschaften'!$A$1:$H$78</definedName>
    <definedName name="_xlnm.Print_Area" localSheetId="4">'Temporär'!$A$1:$J$70</definedName>
  </definedNames>
  <calcPr fullCalcOnLoad="1"/>
</workbook>
</file>

<file path=xl/comments9.xml><?xml version="1.0" encoding="utf-8"?>
<comments xmlns="http://schemas.openxmlformats.org/spreadsheetml/2006/main">
  <authors>
    <author>Karl-Heinz</author>
  </authors>
  <commentList>
    <comment ref="I1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  <comment ref="I14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  <comment ref="I27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  <comment ref="I42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  <comment ref="I55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  <comment ref="I68" authorId="0">
      <text>
        <r>
          <rPr>
            <sz val="8"/>
            <rFont val="Tahoma"/>
            <family val="0"/>
          </rPr>
          <t xml:space="preserve">
Wenn nur sechs Teilnehmer
Statt MAX   MIN eintragen
ignoriert 7 ten Spieler</t>
        </r>
      </text>
    </comment>
  </commentList>
</comments>
</file>

<file path=xl/sharedStrings.xml><?xml version="1.0" encoding="utf-8"?>
<sst xmlns="http://schemas.openxmlformats.org/spreadsheetml/2006/main" count="686" uniqueCount="241">
  <si>
    <r>
      <t>T</t>
    </r>
    <r>
      <rPr>
        <b/>
        <i/>
        <sz val="24"/>
        <rFont val="Monotype Corsiva"/>
        <family val="4"/>
      </rPr>
      <t>agesergebnis</t>
    </r>
  </si>
  <si>
    <t>Pl.</t>
  </si>
  <si>
    <t>Vereine</t>
  </si>
  <si>
    <t>Schläge</t>
  </si>
  <si>
    <t>Schnitt</t>
  </si>
  <si>
    <t>Pk.</t>
  </si>
  <si>
    <t>Teilnehmende Vereine</t>
  </si>
  <si>
    <t>Schiedsgericht</t>
  </si>
  <si>
    <t xml:space="preserve"> </t>
  </si>
  <si>
    <t>OSR:</t>
  </si>
  <si>
    <t>SR:</t>
  </si>
  <si>
    <t>TL:</t>
  </si>
  <si>
    <t>1.Spieltag</t>
  </si>
  <si>
    <t>Ges.</t>
  </si>
  <si>
    <t>Ges. Punkt</t>
  </si>
  <si>
    <t>00:00</t>
  </si>
  <si>
    <t>2.Spieltag</t>
  </si>
  <si>
    <t>3.Spieltag</t>
  </si>
  <si>
    <t>4.Spieltag</t>
  </si>
  <si>
    <t>5.Spieltag</t>
  </si>
  <si>
    <t>6.Spieltag</t>
  </si>
  <si>
    <t>Name</t>
  </si>
  <si>
    <t>Ver.</t>
  </si>
  <si>
    <t>R 1</t>
  </si>
  <si>
    <t>R 2</t>
  </si>
  <si>
    <t>R 3</t>
  </si>
  <si>
    <t>R 4</t>
  </si>
  <si>
    <t>Schn.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</si>
  <si>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</si>
  <si>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</si>
  <si>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</si>
  <si>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</si>
  <si>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</si>
  <si>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</si>
  <si>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</si>
  <si>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</si>
  <si>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</si>
  <si>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</si>
  <si>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</si>
  <si>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</si>
  <si>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</si>
  <si>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</si>
  <si>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</si>
  <si>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</si>
  <si>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</si>
  <si>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</si>
  <si>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</si>
  <si>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</si>
  <si>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</si>
  <si>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</si>
  <si>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</si>
  <si>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</si>
  <si>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</si>
  <si>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</si>
  <si>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</si>
  <si>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</si>
  <si>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</si>
  <si>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</si>
  <si>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</si>
  <si>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</si>
  <si>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</si>
  <si>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</si>
  <si>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</si>
  <si>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</si>
  <si>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</si>
  <si>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</si>
  <si>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</si>
  <si>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</si>
  <si>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</si>
  <si>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</si>
  <si>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Herren</t>
  </si>
  <si>
    <t>1.Rd</t>
  </si>
  <si>
    <t>2.Rd</t>
  </si>
  <si>
    <t>3.Rd</t>
  </si>
  <si>
    <t>4.Rd</t>
  </si>
  <si>
    <t>Gesamt</t>
  </si>
  <si>
    <t>Damen</t>
  </si>
  <si>
    <t>Damen Mann B</t>
  </si>
  <si>
    <t>1. MGC Ludwigshafen</t>
  </si>
  <si>
    <t>1.MGC Mannheim</t>
  </si>
  <si>
    <t>LUD</t>
  </si>
  <si>
    <t>Punkte</t>
  </si>
  <si>
    <t>MAN</t>
  </si>
  <si>
    <t>Kegel</t>
  </si>
  <si>
    <t>Salto</t>
  </si>
  <si>
    <t>Passage</t>
  </si>
  <si>
    <t>Brücke</t>
  </si>
  <si>
    <t>Winkel</t>
  </si>
  <si>
    <t>Fenster</t>
  </si>
  <si>
    <t>Doppelwelle</t>
  </si>
  <si>
    <t>Schleife</t>
  </si>
  <si>
    <t>Labby</t>
  </si>
  <si>
    <t>Netz</t>
  </si>
  <si>
    <t>Niere</t>
  </si>
  <si>
    <t>Röhrchen</t>
  </si>
  <si>
    <t>Blitz</t>
  </si>
  <si>
    <t>Mannheim</t>
  </si>
  <si>
    <t>Ludwigshafen</t>
  </si>
  <si>
    <t>Bad Bodendorf</t>
  </si>
  <si>
    <t>TRA</t>
  </si>
  <si>
    <t>BRÜ</t>
  </si>
  <si>
    <t>1.BGC Brücken</t>
  </si>
  <si>
    <t>Ersatz</t>
  </si>
  <si>
    <t>ohne Wertung</t>
  </si>
  <si>
    <t>Spieler 1</t>
  </si>
  <si>
    <t>Spieler 2</t>
  </si>
  <si>
    <t>Spieler 3</t>
  </si>
  <si>
    <t>Spieler 4</t>
  </si>
  <si>
    <t>Spieler 5</t>
  </si>
  <si>
    <t>Brücken</t>
  </si>
  <si>
    <t>MGC Bad Bodendorf</t>
  </si>
  <si>
    <t>10:00</t>
  </si>
  <si>
    <t>08:02</t>
  </si>
  <si>
    <t>06:04</t>
  </si>
  <si>
    <t>04:06</t>
  </si>
  <si>
    <t>02:08</t>
  </si>
  <si>
    <t>00:10</t>
  </si>
  <si>
    <t xml:space="preserve">E </t>
  </si>
  <si>
    <t xml:space="preserve">A </t>
  </si>
  <si>
    <t>oW</t>
  </si>
  <si>
    <t>43.</t>
  </si>
  <si>
    <t>44.</t>
  </si>
  <si>
    <t>45.</t>
  </si>
  <si>
    <t>46.</t>
  </si>
  <si>
    <t>47.</t>
  </si>
  <si>
    <t>48.</t>
  </si>
  <si>
    <t>Einzelwertung Spieltag Ludwigshafen</t>
  </si>
  <si>
    <t>MGC Dahn</t>
  </si>
  <si>
    <t>Dahn</t>
  </si>
  <si>
    <t>623</t>
  </si>
  <si>
    <t>BBO</t>
  </si>
  <si>
    <t>DAH</t>
  </si>
  <si>
    <t>02:00</t>
  </si>
  <si>
    <t>LL:</t>
  </si>
  <si>
    <t>Hans Reisdorff</t>
  </si>
  <si>
    <t>Einzelwertung alle Spieltage</t>
  </si>
  <si>
    <t>Honnef, Peter</t>
  </si>
  <si>
    <t>Dahl, Roland</t>
  </si>
  <si>
    <t>1. BGC Brücken</t>
  </si>
  <si>
    <t>Wagner, Michael</t>
  </si>
  <si>
    <t>Weingart, Gernot</t>
  </si>
  <si>
    <t>Meister, Markus</t>
  </si>
  <si>
    <t>Dippelhofer, Marcus</t>
  </si>
  <si>
    <t>1. MGC Mannheim</t>
  </si>
  <si>
    <t>Diehm, Norbert</t>
  </si>
  <si>
    <t>Kreusch, Roland</t>
  </si>
  <si>
    <t>Boos, Nils</t>
  </si>
  <si>
    <t>Meister, Hans-Peter</t>
  </si>
  <si>
    <t>Wilhelm, Uwe</t>
  </si>
  <si>
    <t>Horvat, Vladimir</t>
  </si>
  <si>
    <t>Knetsch, Monika</t>
  </si>
  <si>
    <t>Peinelt, Kurt</t>
  </si>
  <si>
    <t>Schantz, Hermann</t>
  </si>
  <si>
    <t>Wilhelm, Gerhard</t>
  </si>
  <si>
    <t>Knetsch, Manfred</t>
  </si>
  <si>
    <t>Maurer, Claus</t>
  </si>
  <si>
    <t>Reisdorff, Hans</t>
  </si>
  <si>
    <t>Wagner, Christina</t>
  </si>
  <si>
    <t>Reisdorff, Anneliese</t>
  </si>
  <si>
    <t>Dahl, Frank</t>
  </si>
  <si>
    <t>Reisdorff, Wolfgang</t>
  </si>
  <si>
    <t>Wagner, Lisa</t>
  </si>
  <si>
    <t>Groh, Jörg</t>
  </si>
  <si>
    <t>Weber, Thomas</t>
  </si>
  <si>
    <t>Ehresmann, Gerda</t>
  </si>
  <si>
    <t>Annweiler, Jasmin</t>
  </si>
  <si>
    <t>Stegner, Helga</t>
  </si>
  <si>
    <t>49.</t>
  </si>
  <si>
    <t>50.</t>
  </si>
  <si>
    <t>51.</t>
  </si>
  <si>
    <t>Stäbchen</t>
  </si>
  <si>
    <t>V-Hindernis</t>
  </si>
  <si>
    <t>Mittelhügel</t>
  </si>
  <si>
    <t>Hochteller</t>
  </si>
  <si>
    <t>Radkappen</t>
  </si>
  <si>
    <t>Besondere Vorkommnisse:</t>
  </si>
  <si>
    <t>Rheinland-Pfalz-Liga 2007</t>
  </si>
  <si>
    <t>05:05</t>
  </si>
  <si>
    <t>609</t>
  </si>
  <si>
    <t>1.MGC Ludwigshafen</t>
  </si>
  <si>
    <t>629</t>
  </si>
  <si>
    <t>1.BGC Rodalben</t>
  </si>
  <si>
    <t>03:07</t>
  </si>
  <si>
    <t>667</t>
  </si>
  <si>
    <t>665</t>
  </si>
  <si>
    <t>670</t>
  </si>
  <si>
    <t>ROD</t>
  </si>
  <si>
    <t>439</t>
  </si>
  <si>
    <t>6. Spieltag in Mannheim am 29.Juli 2007</t>
  </si>
  <si>
    <t>1. BGC Rodalben</t>
  </si>
  <si>
    <t>Dippelhofer, Rene'</t>
  </si>
  <si>
    <t>Scharff, Swen</t>
  </si>
  <si>
    <t>Hornig, Felix</t>
  </si>
  <si>
    <t>Stoparic Branislav</t>
  </si>
  <si>
    <t>Stoparic, Miroslav</t>
  </si>
  <si>
    <t>Jaus, Pascal</t>
  </si>
  <si>
    <t>Dippelhofer, Markus</t>
  </si>
  <si>
    <t>Keiper, Sven</t>
  </si>
  <si>
    <t>Bublitz, Marcus</t>
  </si>
  <si>
    <t>Wageck, Uwe</t>
  </si>
  <si>
    <t>Kammer, Hans</t>
  </si>
  <si>
    <t>Rein, Maik</t>
  </si>
  <si>
    <t>Schanz, Hermann</t>
  </si>
  <si>
    <t>Horvat, Vlado</t>
  </si>
  <si>
    <t>Neuwald, Ralf</t>
  </si>
  <si>
    <t>Bittern, Oliver</t>
  </si>
  <si>
    <t>Diehm,Norbert</t>
  </si>
  <si>
    <t>Reisdorf,Wolfgang</t>
  </si>
  <si>
    <t>Reisdorf, Hans</t>
  </si>
  <si>
    <t>Heckmann,Achim</t>
  </si>
  <si>
    <t>Reisdorf, Anneliese</t>
  </si>
  <si>
    <t>Wageck,Reinhold</t>
  </si>
  <si>
    <t>Reisdorff,Cristine</t>
  </si>
  <si>
    <t>Dippelhofer, Rene</t>
  </si>
  <si>
    <t>Rein, Andy</t>
  </si>
  <si>
    <t>Heckmann, Achim</t>
  </si>
  <si>
    <t>Wageck, Reinhold</t>
  </si>
  <si>
    <t>Stoparic, Branislav</t>
  </si>
  <si>
    <t>Wagner, Franz</t>
  </si>
  <si>
    <t>Bublitz, Markus</t>
  </si>
  <si>
    <t>Burkhart, Peter</t>
  </si>
  <si>
    <t>Kammer, Hans-Jürgen</t>
  </si>
  <si>
    <t>Reisdorff, Cristine</t>
  </si>
  <si>
    <t>Stegner, Klaus</t>
  </si>
  <si>
    <t>Schaller, Peter</t>
  </si>
  <si>
    <t>Edrich, Karl-Heinz</t>
  </si>
  <si>
    <t>Günter Müller</t>
  </si>
  <si>
    <t>Maik Rein</t>
  </si>
  <si>
    <t>Kurt Peinelt</t>
  </si>
  <si>
    <t>Gerhard Wilhelm</t>
  </si>
  <si>
    <t>12:00</t>
  </si>
  <si>
    <t>54:06</t>
  </si>
  <si>
    <t>37:23</t>
  </si>
  <si>
    <t>36:24</t>
  </si>
  <si>
    <t>30:30</t>
  </si>
  <si>
    <t>16:44</t>
  </si>
  <si>
    <t>02:0/8</t>
  </si>
  <si>
    <t>07:53</t>
  </si>
  <si>
    <t>Wünsche allen weiterhin "GUT SCHLAG" und sage Auf Wiedersehen</t>
  </si>
  <si>
    <t>Herzlichen Dank an Euch, für ein paar schöne Jahre als Ligaleiter in der Rheinland-Pfalz-Liga.</t>
  </si>
  <si>
    <t>Euer Hans Reisdorff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</si>
</sst>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b/>
      <i/>
      <sz val="36"/>
      <name val="Monotype Corsiva"/>
      <family val="4"/>
    </font>
    <font>
      <sz val="36"/>
      <name val="Arial"/>
      <family val="0"/>
    </font>
    <font>
      <b/>
      <sz val="20"/>
      <name val="CG Times"/>
      <family val="1"/>
    </font>
    <font>
      <b/>
      <sz val="16"/>
      <name val="Arial"/>
      <family val="2"/>
    </font>
    <font>
      <b/>
      <i/>
      <sz val="26"/>
      <name val="Monotype Corsiva"/>
      <family val="4"/>
    </font>
    <font>
      <b/>
      <i/>
      <sz val="24"/>
      <name val="Monotype Corsiva"/>
      <family val="4"/>
    </font>
    <font>
      <b/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22"/>
      <name val="Monotype Corsiva"/>
      <family val="4"/>
    </font>
    <font>
      <b/>
      <sz val="20"/>
      <name val="Arial"/>
      <family val="2"/>
    </font>
    <font>
      <b/>
      <sz val="18"/>
      <name val="Bookman Old Style"/>
      <family val="1"/>
    </font>
    <font>
      <sz val="20"/>
      <name val="Arial"/>
      <family val="2"/>
    </font>
    <font>
      <b/>
      <sz val="20"/>
      <name val="Book Antiqua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8"/>
      <name val="Arial"/>
      <family val="2"/>
    </font>
    <font>
      <b/>
      <u val="single"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5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ck"/>
      <right style="medium"/>
      <top style="medium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2" applyNumberFormat="0" applyAlignment="0" applyProtection="0"/>
    <xf numFmtId="0" fontId="46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23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8" fillId="21" borderId="1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21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8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12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5" borderId="19" xfId="0" applyFont="1" applyFill="1" applyBorder="1" applyAlignment="1">
      <alignment horizontal="center"/>
    </xf>
    <xf numFmtId="2" fontId="16" fillId="0" borderId="20" xfId="0" applyNumberFormat="1" applyFont="1" applyBorder="1" applyAlignment="1">
      <alignment/>
    </xf>
    <xf numFmtId="0" fontId="17" fillId="7" borderId="17" xfId="0" applyFont="1" applyFill="1" applyBorder="1" applyAlignment="1">
      <alignment/>
    </xf>
    <xf numFmtId="0" fontId="16" fillId="26" borderId="21" xfId="0" applyFont="1" applyFill="1" applyBorder="1" applyAlignment="1">
      <alignment horizontal="center"/>
    </xf>
    <xf numFmtId="0" fontId="16" fillId="26" borderId="19" xfId="0" applyFont="1" applyFill="1" applyBorder="1" applyAlignment="1">
      <alignment/>
    </xf>
    <xf numFmtId="0" fontId="16" fillId="26" borderId="20" xfId="0" applyFont="1" applyFill="1" applyBorder="1" applyAlignment="1">
      <alignment horizontal="center"/>
    </xf>
    <xf numFmtId="2" fontId="16" fillId="0" borderId="22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0" fontId="16" fillId="26" borderId="21" xfId="0" applyFont="1" applyFill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6" fillId="26" borderId="18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8" xfId="0" applyFont="1" applyFill="1" applyBorder="1" applyAlignment="1">
      <alignment/>
    </xf>
    <xf numFmtId="0" fontId="11" fillId="21" borderId="29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1" fontId="11" fillId="21" borderId="29" xfId="0" applyNumberFormat="1" applyFont="1" applyFill="1" applyBorder="1" applyAlignment="1">
      <alignment horizontal="center"/>
    </xf>
    <xf numFmtId="49" fontId="11" fillId="21" borderId="29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21" borderId="32" xfId="0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1" fontId="11" fillId="21" borderId="32" xfId="0" applyNumberFormat="1" applyFont="1" applyFill="1" applyBorder="1" applyAlignment="1">
      <alignment horizontal="center"/>
    </xf>
    <xf numFmtId="49" fontId="11" fillId="21" borderId="32" xfId="0" applyNumberFormat="1" applyFont="1" applyFill="1" applyBorder="1" applyAlignment="1" applyProtection="1">
      <alignment horizontal="center"/>
      <protection locked="0"/>
    </xf>
    <xf numFmtId="0" fontId="13" fillId="0" borderId="33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5" fillId="0" borderId="36" xfId="0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/>
    </xf>
    <xf numFmtId="0" fontId="15" fillId="0" borderId="38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6" fillId="0" borderId="39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6" fillId="0" borderId="17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24" fillId="0" borderId="13" xfId="0" applyFont="1" applyBorder="1" applyAlignment="1">
      <alignment horizontal="center"/>
    </xf>
    <xf numFmtId="2" fontId="16" fillId="0" borderId="25" xfId="0" applyNumberFormat="1" applyFont="1" applyBorder="1" applyAlignment="1">
      <alignment/>
    </xf>
    <xf numFmtId="0" fontId="16" fillId="0" borderId="39" xfId="0" applyFont="1" applyFill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right"/>
    </xf>
    <xf numFmtId="0" fontId="24" fillId="0" borderId="45" xfId="0" applyFont="1" applyBorder="1" applyAlignment="1">
      <alignment horizontal="center"/>
    </xf>
    <xf numFmtId="2" fontId="16" fillId="0" borderId="42" xfId="0" applyNumberFormat="1" applyFont="1" applyBorder="1" applyAlignment="1">
      <alignment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2" fontId="16" fillId="0" borderId="21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25" fillId="0" borderId="48" xfId="0" applyFont="1" applyFill="1" applyBorder="1" applyAlignment="1">
      <alignment horizontal="center"/>
    </xf>
    <xf numFmtId="0" fontId="25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53" xfId="0" applyFill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49" fontId="8" fillId="0" borderId="29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2" fontId="16" fillId="0" borderId="57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49" fontId="8" fillId="7" borderId="29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49" fontId="8" fillId="7" borderId="10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49" fontId="8" fillId="7" borderId="32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61" xfId="0" applyFont="1" applyBorder="1" applyAlignment="1">
      <alignment/>
    </xf>
    <xf numFmtId="0" fontId="25" fillId="23" borderId="4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6" fillId="0" borderId="45" xfId="0" applyFont="1" applyBorder="1" applyAlignment="1">
      <alignment/>
    </xf>
    <xf numFmtId="0" fontId="16" fillId="0" borderId="6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5" fillId="0" borderId="63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20" fontId="16" fillId="0" borderId="0" xfId="0" applyNumberFormat="1" applyFont="1" applyAlignment="1">
      <alignment horizontal="center"/>
    </xf>
    <xf numFmtId="20" fontId="16" fillId="10" borderId="0" xfId="0" applyNumberFormat="1" applyFont="1" applyFill="1" applyAlignment="1">
      <alignment horizontal="center"/>
    </xf>
    <xf numFmtId="0" fontId="26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auto="1"/>
      </font>
      <fill>
        <patternFill patternType="mediumGray">
          <bgColor indexed="65"/>
        </patternFill>
      </fill>
    </dxf>
    <dxf/>
    <dxf>
      <font>
        <color auto="1"/>
      </font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/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8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1"/>
      </font>
      <fill>
        <patternFill patternType="none">
          <bgColor indexed="65"/>
        </patternFill>
      </fill>
    </dxf>
    <dxf>
      <font>
        <b/>
        <i val="0"/>
        <color auto="1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strike val="0"/>
        <color indexed="8"/>
      </font>
    </dxf>
    <dxf>
      <font>
        <strike val="0"/>
        <color indexed="10"/>
      </font>
    </dxf>
    <dxf>
      <font>
        <strike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7</xdr:row>
      <xdr:rowOff>0</xdr:rowOff>
    </xdr:from>
    <xdr:ext cx="114300" cy="285750"/>
    <xdr:sp>
      <xdr:nvSpPr>
        <xdr:cNvPr id="1" name="Text Box 1"/>
        <xdr:cNvSpPr txBox="1">
          <a:spLocks noChangeArrowheads="1"/>
        </xdr:cNvSpPr>
      </xdr:nvSpPr>
      <xdr:spPr>
        <a:xfrm>
          <a:off x="12944475" y="277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11953875" y="277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114300" cy="285750"/>
    <xdr:sp>
      <xdr:nvSpPr>
        <xdr:cNvPr id="3" name="Text Box 5"/>
        <xdr:cNvSpPr txBox="1">
          <a:spLocks noChangeArrowheads="1"/>
        </xdr:cNvSpPr>
      </xdr:nvSpPr>
      <xdr:spPr>
        <a:xfrm>
          <a:off x="11953875" y="5514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1</xdr:row>
      <xdr:rowOff>57150</xdr:rowOff>
    </xdr:from>
    <xdr:to>
      <xdr:col>11</xdr:col>
      <xdr:colOff>952500</xdr:colOff>
      <xdr:row>10</xdr:row>
      <xdr:rowOff>342900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628650"/>
          <a:ext cx="28479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7</xdr:row>
      <xdr:rowOff>0</xdr:rowOff>
    </xdr:from>
    <xdr:ext cx="114300" cy="285750"/>
    <xdr:sp>
      <xdr:nvSpPr>
        <xdr:cNvPr id="5" name="Text Box 11"/>
        <xdr:cNvSpPr txBox="1">
          <a:spLocks noChangeArrowheads="1"/>
        </xdr:cNvSpPr>
      </xdr:nvSpPr>
      <xdr:spPr>
        <a:xfrm>
          <a:off x="12944475" y="277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14300" cy="285750"/>
    <xdr:sp>
      <xdr:nvSpPr>
        <xdr:cNvPr id="6" name="Text Box 12"/>
        <xdr:cNvSpPr txBox="1">
          <a:spLocks noChangeArrowheads="1"/>
        </xdr:cNvSpPr>
      </xdr:nvSpPr>
      <xdr:spPr>
        <a:xfrm>
          <a:off x="11953875" y="277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114300" cy="285750"/>
    <xdr:sp>
      <xdr:nvSpPr>
        <xdr:cNvPr id="7" name="Text Box 13"/>
        <xdr:cNvSpPr txBox="1">
          <a:spLocks noChangeArrowheads="1"/>
        </xdr:cNvSpPr>
      </xdr:nvSpPr>
      <xdr:spPr>
        <a:xfrm>
          <a:off x="11953875" y="5514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1</xdr:row>
      <xdr:rowOff>57150</xdr:rowOff>
    </xdr:from>
    <xdr:to>
      <xdr:col>11</xdr:col>
      <xdr:colOff>952500</xdr:colOff>
      <xdr:row>10</xdr:row>
      <xdr:rowOff>342900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628650"/>
          <a:ext cx="28479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Spieltag%202007%20Br&#252;ck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ans%20Reisdorff\Desktop\Liga-Leiter%20RLP-Liga\RLP-Liga%202005\2.Spieltag%202005%20Mann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einland-Pfalz 2007"/>
      <sheetName val="Tages-Einzel"/>
      <sheetName val="Gesamt-Einzel"/>
      <sheetName val="Bahnenstatistik"/>
      <sheetName val="Mannsch. Damen"/>
      <sheetName val="Damen MGC Bad Bodendorf"/>
      <sheetName val="Damen B"/>
      <sheetName val="Mannsch. Herren"/>
      <sheetName val="1.BGC Brücken"/>
      <sheetName val="MGC Bad Bodendorf"/>
      <sheetName val="1. MGC Ludwigshafen"/>
      <sheetName val="1.BGC Rodalben"/>
      <sheetName val="1.MGC Mannheim"/>
      <sheetName val="MGC Dahn"/>
      <sheetName val="Temporär"/>
    </sheetNames>
    <sheetDataSet>
      <sheetData sheetId="14">
        <row r="1">
          <cell r="I1" t="str">
            <v>1. MGC Ludwigshafen</v>
          </cell>
        </row>
        <row r="2">
          <cell r="I2" t="str">
            <v>1.MGC Mannheim</v>
          </cell>
        </row>
        <row r="3">
          <cell r="I3" t="str">
            <v>MGC Dahn</v>
          </cell>
        </row>
        <row r="4">
          <cell r="I4" t="str">
            <v>1.BGC Brücken</v>
          </cell>
        </row>
        <row r="5">
          <cell r="I5" t="str">
            <v>MGC Bad Bodendorf</v>
          </cell>
        </row>
        <row r="6">
          <cell r="I6" t="str">
            <v>BGC Rodalben</v>
          </cell>
        </row>
        <row r="13">
          <cell r="I13" t="str">
            <v>MGC Bad Bodendorf</v>
          </cell>
        </row>
        <row r="14">
          <cell r="I14" t="str">
            <v>Damen Mann B</v>
          </cell>
          <cell r="J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einland-Pfalz 2004"/>
      <sheetName val="Einzelergb."/>
      <sheetName val="Temporär"/>
      <sheetName val="Mannsch. Damen"/>
      <sheetName val="Damen A"/>
      <sheetName val="Damen B"/>
      <sheetName val="Mannschaften"/>
      <sheetName val="1.MGC Mannheim"/>
      <sheetName val="MGC Bad Bodendorf"/>
      <sheetName val="1. BGC Kastellaun"/>
      <sheetName val="1. MGC Ludwigshafen"/>
      <sheetName val="MGC Traben Trarbach"/>
      <sheetName val="1.BGC Brücken"/>
      <sheetName val="Bahnenstatistik"/>
      <sheetName val="Rangliste Einzel"/>
    </sheetNames>
    <sheetDataSet>
      <sheetData sheetId="2">
        <row r="10">
          <cell r="B10" t="str">
            <v>MGC Bad Bodendorf</v>
          </cell>
        </row>
        <row r="25">
          <cell r="B25" t="str">
            <v>1. MGC Ludwigshafen</v>
          </cell>
        </row>
        <row r="45">
          <cell r="B45" t="str">
            <v>1.BGC Brücken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50" zoomScaleNormal="50" zoomScalePageLayoutView="0" workbookViewId="0" topLeftCell="A1">
      <selection activeCell="E13" sqref="E13"/>
    </sheetView>
  </sheetViews>
  <sheetFormatPr defaultColWidth="11.421875" defaultRowHeight="12.75"/>
  <cols>
    <col min="1" max="1" width="6.57421875" style="0" customWidth="1"/>
    <col min="3" max="3" width="18.57421875" style="0" customWidth="1"/>
    <col min="4" max="4" width="7.7109375" style="0" customWidth="1"/>
    <col min="5" max="5" width="15.71093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7109375" style="0" customWidth="1"/>
    <col min="10" max="10" width="12.8515625" style="0" customWidth="1"/>
    <col min="11" max="11" width="16.140625" style="0" customWidth="1"/>
    <col min="12" max="12" width="14.421875" style="0" customWidth="1"/>
    <col min="13" max="13" width="14.7109375" style="0" customWidth="1"/>
    <col min="14" max="14" width="14.8515625" style="0" customWidth="1"/>
    <col min="15" max="15" width="18.00390625" style="0" customWidth="1"/>
    <col min="16" max="16" width="14.8515625" style="0" customWidth="1"/>
    <col min="17" max="17" width="16.28125" style="0" customWidth="1"/>
    <col min="18" max="18" width="19.140625" style="0" customWidth="1"/>
  </cols>
  <sheetData>
    <row r="1" spans="1:12" ht="45" customHeight="1">
      <c r="A1" s="1"/>
      <c r="C1" s="6" t="s">
        <v>176</v>
      </c>
      <c r="D1" s="1"/>
      <c r="E1" s="1"/>
      <c r="F1" s="1"/>
      <c r="G1" s="1"/>
      <c r="H1" s="1"/>
      <c r="L1" s="5" t="s">
        <v>188</v>
      </c>
    </row>
    <row r="2" spans="1:14" ht="45" customHeight="1">
      <c r="A2" s="1"/>
      <c r="B2" s="6"/>
      <c r="C2" s="1"/>
      <c r="D2" s="1"/>
      <c r="E2" s="1"/>
      <c r="F2" s="1"/>
      <c r="G2" s="1"/>
      <c r="H2" s="1"/>
      <c r="N2" s="5"/>
    </row>
    <row r="3" spans="1:15" ht="45">
      <c r="A3" s="1"/>
      <c r="B3" s="6" t="s">
        <v>8</v>
      </c>
      <c r="C3" s="2"/>
      <c r="D3" s="2"/>
      <c r="E3" s="2"/>
      <c r="F3" s="52" t="s">
        <v>8</v>
      </c>
      <c r="G3" s="54" t="s">
        <v>8</v>
      </c>
      <c r="H3" s="3"/>
      <c r="J3" s="4"/>
      <c r="O3" s="5" t="s">
        <v>8</v>
      </c>
    </row>
    <row r="6" spans="2:5" ht="45">
      <c r="B6" s="6" t="s">
        <v>0</v>
      </c>
      <c r="E6" s="7"/>
    </row>
    <row r="8" spans="1:18" ht="29.25">
      <c r="A8" s="8" t="s">
        <v>1</v>
      </c>
      <c r="B8" s="9" t="s">
        <v>2</v>
      </c>
      <c r="C8" s="8"/>
      <c r="D8" s="9"/>
      <c r="E8" s="9"/>
      <c r="F8" s="10" t="s">
        <v>3</v>
      </c>
      <c r="G8" s="10" t="s">
        <v>4</v>
      </c>
      <c r="H8" s="10" t="s">
        <v>5</v>
      </c>
      <c r="N8" s="11" t="s">
        <v>6</v>
      </c>
      <c r="O8" s="11"/>
      <c r="Q8" s="169" t="s">
        <v>70</v>
      </c>
      <c r="R8" s="45" t="s">
        <v>8</v>
      </c>
    </row>
    <row r="9" spans="1:15" ht="27.75">
      <c r="A9" s="9">
        <v>1</v>
      </c>
      <c r="B9" s="25" t="str">
        <f>'[1]Temporär'!I2</f>
        <v>1.MGC Mannheim</v>
      </c>
      <c r="C9" s="12"/>
      <c r="D9" s="9"/>
      <c r="E9" s="9"/>
      <c r="F9" s="13">
        <f>Temporär!J2</f>
        <v>455</v>
      </c>
      <c r="G9" s="56">
        <f aca="true" t="shared" si="0" ref="G9:G14">F9/20</f>
        <v>22.75</v>
      </c>
      <c r="H9" s="57" t="s">
        <v>111</v>
      </c>
      <c r="N9" s="25" t="str">
        <f>'[1]Temporär'!I1</f>
        <v>1. MGC Ludwigshafen</v>
      </c>
      <c r="O9" s="25"/>
    </row>
    <row r="10" spans="1:15" ht="27.75">
      <c r="A10" s="9">
        <v>2</v>
      </c>
      <c r="B10" s="25" t="str">
        <f>'[1]Temporär'!I1</f>
        <v>1. MGC Ludwigshafen</v>
      </c>
      <c r="C10" s="12"/>
      <c r="D10" s="9"/>
      <c r="E10" s="9"/>
      <c r="F10" s="13">
        <f>Temporär!J1</f>
        <v>527</v>
      </c>
      <c r="G10" s="56">
        <f t="shared" si="0"/>
        <v>26.35</v>
      </c>
      <c r="H10" s="57" t="s">
        <v>112</v>
      </c>
      <c r="N10" s="25" t="str">
        <f>'[1]Temporär'!I2</f>
        <v>1.MGC Mannheim</v>
      </c>
      <c r="O10" s="25"/>
    </row>
    <row r="11" spans="1:15" ht="27.75">
      <c r="A11" s="9">
        <v>3</v>
      </c>
      <c r="B11" s="25" t="str">
        <f>'[1]Temporär'!I6</f>
        <v>BGC Rodalben</v>
      </c>
      <c r="C11" s="20"/>
      <c r="D11" s="9"/>
      <c r="E11" s="9"/>
      <c r="F11" s="13">
        <f>Temporär!J6</f>
        <v>528</v>
      </c>
      <c r="G11" s="56">
        <f t="shared" si="0"/>
        <v>26.4</v>
      </c>
      <c r="H11" s="57" t="s">
        <v>113</v>
      </c>
      <c r="N11" s="25" t="str">
        <f>'[1]Temporär'!I3</f>
        <v>MGC Dahn</v>
      </c>
      <c r="O11" s="25"/>
    </row>
    <row r="12" spans="1:15" ht="27.75">
      <c r="A12" s="9">
        <v>4</v>
      </c>
      <c r="B12" s="25" t="str">
        <f>'[1]Temporär'!I3</f>
        <v>MGC Dahn</v>
      </c>
      <c r="C12" s="17"/>
      <c r="F12" s="13">
        <f>Temporär!J3</f>
        <v>544</v>
      </c>
      <c r="G12" s="56">
        <f t="shared" si="0"/>
        <v>27.2</v>
      </c>
      <c r="H12" s="57" t="s">
        <v>114</v>
      </c>
      <c r="J12" s="18" t="s">
        <v>7</v>
      </c>
      <c r="L12" s="19" t="s">
        <v>8</v>
      </c>
      <c r="M12" s="19"/>
      <c r="N12" s="25" t="str">
        <f>'[1]Temporär'!I4</f>
        <v>1.BGC Brücken</v>
      </c>
      <c r="O12" s="25"/>
    </row>
    <row r="13" spans="1:15" ht="27.75">
      <c r="A13" s="9">
        <v>5</v>
      </c>
      <c r="B13" s="25" t="str">
        <f>'[1]Temporär'!I5</f>
        <v>MGC Bad Bodendorf</v>
      </c>
      <c r="C13" s="12"/>
      <c r="D13" s="9"/>
      <c r="E13" s="9"/>
      <c r="F13" s="13">
        <f>Temporär!J5</f>
        <v>571</v>
      </c>
      <c r="G13" s="56">
        <f t="shared" si="0"/>
        <v>28.55</v>
      </c>
      <c r="H13" s="57" t="s">
        <v>115</v>
      </c>
      <c r="L13" s="19"/>
      <c r="M13" s="19"/>
      <c r="N13" s="25" t="str">
        <f>'[1]Temporär'!I5</f>
        <v>MGC Bad Bodendorf</v>
      </c>
      <c r="O13" s="25"/>
    </row>
    <row r="14" spans="1:15" ht="27.75">
      <c r="A14" s="9">
        <v>6</v>
      </c>
      <c r="B14" s="25" t="str">
        <f>'[1]Temporär'!I4</f>
        <v>1.BGC Brücken</v>
      </c>
      <c r="C14" s="12"/>
      <c r="D14" s="9"/>
      <c r="E14" s="9"/>
      <c r="F14" s="13">
        <f>Temporär!J4</f>
        <v>587</v>
      </c>
      <c r="G14" s="56">
        <f t="shared" si="0"/>
        <v>29.35</v>
      </c>
      <c r="H14" s="57" t="s">
        <v>116</v>
      </c>
      <c r="J14" s="21" t="s">
        <v>9</v>
      </c>
      <c r="K14" s="53" t="s">
        <v>227</v>
      </c>
      <c r="N14" s="25" t="str">
        <f>'[1]Temporär'!I6</f>
        <v>BGC Rodalben</v>
      </c>
      <c r="O14" s="25"/>
    </row>
    <row r="15" spans="10:11" ht="20.25">
      <c r="J15" s="21" t="s">
        <v>10</v>
      </c>
      <c r="K15" s="53" t="s">
        <v>228</v>
      </c>
    </row>
    <row r="16" spans="10:17" ht="29.25">
      <c r="J16" s="21" t="s">
        <v>10</v>
      </c>
      <c r="K16" s="53" t="s">
        <v>229</v>
      </c>
      <c r="N16" s="11" t="s">
        <v>6</v>
      </c>
      <c r="Q16" s="169" t="s">
        <v>76</v>
      </c>
    </row>
    <row r="17" spans="10:15" ht="23.25">
      <c r="J17" s="23"/>
      <c r="K17" s="53"/>
      <c r="N17" s="46" t="str">
        <f>'[1]Temporär'!I13</f>
        <v>MGC Bad Bodendorf</v>
      </c>
      <c r="O17" s="47"/>
    </row>
    <row r="18" spans="2:15" ht="23.25">
      <c r="B18" s="25" t="s">
        <v>76</v>
      </c>
      <c r="J18" s="21" t="s">
        <v>11</v>
      </c>
      <c r="K18" s="53" t="s">
        <v>226</v>
      </c>
      <c r="N18" s="46" t="str">
        <f>'[1]Temporär'!I14</f>
        <v>Damen Mann B</v>
      </c>
      <c r="O18" s="47"/>
    </row>
    <row r="19" spans="10:11" ht="20.25">
      <c r="J19" s="21" t="s">
        <v>133</v>
      </c>
      <c r="K19" s="53" t="s">
        <v>134</v>
      </c>
    </row>
    <row r="20" spans="1:10" ht="27.75">
      <c r="A20" s="9">
        <v>1</v>
      </c>
      <c r="B20" s="25" t="str">
        <f>'[1]Temporär'!I13</f>
        <v>MGC Bad Bodendorf</v>
      </c>
      <c r="F20" s="13">
        <f>Temporär!J13</f>
        <v>366</v>
      </c>
      <c r="G20" s="14">
        <f>F20/12</f>
        <v>30.5</v>
      </c>
      <c r="H20" s="15" t="s">
        <v>15</v>
      </c>
      <c r="J20" s="21"/>
    </row>
    <row r="21" spans="1:10" ht="27.75">
      <c r="A21" s="9">
        <v>2</v>
      </c>
      <c r="B21" s="25" t="str">
        <f>'[1]Temporär'!I14</f>
        <v>Damen Mann B</v>
      </c>
      <c r="F21" s="13">
        <f>'[1]Temporär'!J14</f>
        <v>0</v>
      </c>
      <c r="G21" s="14">
        <f>F21/12</f>
        <v>0</v>
      </c>
      <c r="H21" s="15" t="s">
        <v>15</v>
      </c>
      <c r="J21" s="21"/>
    </row>
    <row r="22" spans="10:15" ht="23.25">
      <c r="J22" s="21"/>
      <c r="K22" s="23"/>
      <c r="M22" s="19"/>
      <c r="N22" s="19"/>
      <c r="O22" s="16"/>
    </row>
    <row r="23" spans="12:14" ht="15.75">
      <c r="L23" s="19"/>
      <c r="M23" s="19"/>
      <c r="N23" s="19"/>
    </row>
    <row r="24" spans="2:14" ht="33.75">
      <c r="B24" s="5" t="s">
        <v>70</v>
      </c>
      <c r="L24" s="19"/>
      <c r="M24" s="19"/>
      <c r="N24" s="19"/>
    </row>
    <row r="25" spans="5:15" ht="20.25">
      <c r="E25" s="28" t="s">
        <v>12</v>
      </c>
      <c r="F25" s="28"/>
      <c r="G25" s="28" t="s">
        <v>16</v>
      </c>
      <c r="H25" s="28"/>
      <c r="I25" s="28" t="s">
        <v>17</v>
      </c>
      <c r="J25" s="28"/>
      <c r="K25" s="28" t="s">
        <v>18</v>
      </c>
      <c r="L25" s="28"/>
      <c r="M25" s="28" t="s">
        <v>19</v>
      </c>
      <c r="N25" s="28"/>
      <c r="O25" s="28" t="s">
        <v>20</v>
      </c>
    </row>
    <row r="26" spans="1:18" ht="27" thickBot="1">
      <c r="A26" s="22" t="s">
        <v>1</v>
      </c>
      <c r="B26" s="87" t="s">
        <v>2</v>
      </c>
      <c r="C26" s="87"/>
      <c r="D26" s="22"/>
      <c r="E26" s="10" t="s">
        <v>130</v>
      </c>
      <c r="F26" s="10" t="s">
        <v>81</v>
      </c>
      <c r="G26" s="10" t="s">
        <v>99</v>
      </c>
      <c r="H26" s="10" t="s">
        <v>81</v>
      </c>
      <c r="I26" s="10" t="s">
        <v>80</v>
      </c>
      <c r="J26" s="10" t="s">
        <v>81</v>
      </c>
      <c r="K26" s="10" t="s">
        <v>131</v>
      </c>
      <c r="L26" s="10" t="s">
        <v>81</v>
      </c>
      <c r="M26" s="10" t="s">
        <v>100</v>
      </c>
      <c r="N26" s="25" t="s">
        <v>81</v>
      </c>
      <c r="O26" s="10" t="s">
        <v>82</v>
      </c>
      <c r="P26" s="25" t="s">
        <v>81</v>
      </c>
      <c r="Q26" s="25" t="s">
        <v>13</v>
      </c>
      <c r="R26" s="25" t="s">
        <v>14</v>
      </c>
    </row>
    <row r="27" spans="1:18" ht="28.5" thickTop="1">
      <c r="A27" s="88">
        <v>1</v>
      </c>
      <c r="B27" s="161" t="s">
        <v>79</v>
      </c>
      <c r="C27" s="99"/>
      <c r="D27" s="100"/>
      <c r="E27" s="89">
        <v>553</v>
      </c>
      <c r="F27" s="164" t="s">
        <v>113</v>
      </c>
      <c r="G27" s="89">
        <v>470</v>
      </c>
      <c r="H27" s="90" t="s">
        <v>111</v>
      </c>
      <c r="I27" s="89">
        <v>510</v>
      </c>
      <c r="J27" s="90" t="s">
        <v>111</v>
      </c>
      <c r="K27" s="91">
        <v>438</v>
      </c>
      <c r="L27" s="90" t="s">
        <v>111</v>
      </c>
      <c r="M27" s="92" t="s">
        <v>129</v>
      </c>
      <c r="N27" s="90" t="s">
        <v>112</v>
      </c>
      <c r="O27" s="89">
        <f>F9</f>
        <v>455</v>
      </c>
      <c r="P27" s="164" t="s">
        <v>111</v>
      </c>
      <c r="Q27" s="170">
        <f aca="true" t="shared" si="1" ref="Q27:Q32">E27+G27+I27+K27+M27+O27</f>
        <v>3049</v>
      </c>
      <c r="R27" s="171" t="s">
        <v>231</v>
      </c>
    </row>
    <row r="28" spans="1:18" ht="27.75">
      <c r="A28" s="93">
        <v>2</v>
      </c>
      <c r="B28" s="162" t="s">
        <v>101</v>
      </c>
      <c r="C28" s="103"/>
      <c r="D28" s="102"/>
      <c r="E28" s="24">
        <v>541</v>
      </c>
      <c r="F28" s="57" t="s">
        <v>112</v>
      </c>
      <c r="G28" s="24">
        <v>541</v>
      </c>
      <c r="H28" s="55" t="s">
        <v>113</v>
      </c>
      <c r="I28" s="24">
        <v>559</v>
      </c>
      <c r="J28" s="55" t="s">
        <v>112</v>
      </c>
      <c r="K28" s="26">
        <v>520</v>
      </c>
      <c r="L28" s="55" t="s">
        <v>177</v>
      </c>
      <c r="M28" s="27" t="s">
        <v>178</v>
      </c>
      <c r="N28" s="55" t="s">
        <v>111</v>
      </c>
      <c r="O28" s="24">
        <f>F14</f>
        <v>587</v>
      </c>
      <c r="P28" s="57" t="s">
        <v>116</v>
      </c>
      <c r="Q28" s="172">
        <f t="shared" si="1"/>
        <v>3357</v>
      </c>
      <c r="R28" s="173" t="s">
        <v>232</v>
      </c>
    </row>
    <row r="29" spans="1:18" ht="27.75">
      <c r="A29" s="93">
        <v>3</v>
      </c>
      <c r="B29" s="162" t="s">
        <v>179</v>
      </c>
      <c r="C29" s="101"/>
      <c r="D29" s="102"/>
      <c r="E29" s="24">
        <v>559</v>
      </c>
      <c r="F29" s="57" t="s">
        <v>114</v>
      </c>
      <c r="G29" s="24">
        <v>532</v>
      </c>
      <c r="H29" s="55" t="s">
        <v>112</v>
      </c>
      <c r="I29" s="24">
        <v>590</v>
      </c>
      <c r="J29" s="55" t="s">
        <v>115</v>
      </c>
      <c r="K29" s="26">
        <v>472</v>
      </c>
      <c r="L29" s="55" t="s">
        <v>112</v>
      </c>
      <c r="M29" s="27" t="s">
        <v>180</v>
      </c>
      <c r="N29" s="55" t="s">
        <v>113</v>
      </c>
      <c r="O29" s="24">
        <f>F10</f>
        <v>527</v>
      </c>
      <c r="P29" s="57" t="s">
        <v>112</v>
      </c>
      <c r="Q29" s="172">
        <f t="shared" si="1"/>
        <v>3309</v>
      </c>
      <c r="R29" s="173" t="s">
        <v>233</v>
      </c>
    </row>
    <row r="30" spans="1:18" ht="27.75">
      <c r="A30" s="93">
        <v>4</v>
      </c>
      <c r="B30" s="162" t="s">
        <v>181</v>
      </c>
      <c r="C30" s="101"/>
      <c r="D30" s="102"/>
      <c r="E30" s="24">
        <v>533</v>
      </c>
      <c r="F30" s="57" t="s">
        <v>111</v>
      </c>
      <c r="G30" s="24">
        <v>548</v>
      </c>
      <c r="H30" s="55" t="s">
        <v>182</v>
      </c>
      <c r="I30" s="24">
        <v>573</v>
      </c>
      <c r="J30" s="55" t="s">
        <v>114</v>
      </c>
      <c r="K30" s="26">
        <v>520</v>
      </c>
      <c r="L30" s="55" t="s">
        <v>177</v>
      </c>
      <c r="M30" s="27" t="s">
        <v>183</v>
      </c>
      <c r="N30" s="55" t="s">
        <v>115</v>
      </c>
      <c r="O30" s="24">
        <f>F11</f>
        <v>528</v>
      </c>
      <c r="P30" s="57" t="s">
        <v>113</v>
      </c>
      <c r="Q30" s="172">
        <f t="shared" si="1"/>
        <v>3369</v>
      </c>
      <c r="R30" s="173" t="s">
        <v>234</v>
      </c>
    </row>
    <row r="31" spans="1:18" ht="27.75">
      <c r="A31" s="93">
        <v>5</v>
      </c>
      <c r="B31" s="162" t="s">
        <v>127</v>
      </c>
      <c r="C31" s="101"/>
      <c r="D31" s="104"/>
      <c r="E31" s="24">
        <v>596</v>
      </c>
      <c r="F31" s="57" t="s">
        <v>116</v>
      </c>
      <c r="G31" s="24">
        <v>563</v>
      </c>
      <c r="H31" s="55" t="s">
        <v>116</v>
      </c>
      <c r="I31" s="24">
        <v>570</v>
      </c>
      <c r="J31" s="55" t="s">
        <v>113</v>
      </c>
      <c r="K31" s="26">
        <v>527</v>
      </c>
      <c r="L31" s="55" t="s">
        <v>115</v>
      </c>
      <c r="M31" s="27" t="s">
        <v>184</v>
      </c>
      <c r="N31" s="55" t="s">
        <v>114</v>
      </c>
      <c r="O31" s="24">
        <f>F12</f>
        <v>544</v>
      </c>
      <c r="P31" s="57" t="s">
        <v>114</v>
      </c>
      <c r="Q31" s="172">
        <f t="shared" si="1"/>
        <v>3465</v>
      </c>
      <c r="R31" s="173" t="s">
        <v>235</v>
      </c>
    </row>
    <row r="32" spans="1:18" ht="28.5" thickBot="1">
      <c r="A32" s="94">
        <v>6</v>
      </c>
      <c r="B32" s="163" t="s">
        <v>110</v>
      </c>
      <c r="C32" s="105"/>
      <c r="D32" s="106"/>
      <c r="E32" s="95">
        <v>570</v>
      </c>
      <c r="F32" s="165" t="s">
        <v>115</v>
      </c>
      <c r="G32" s="95">
        <v>548</v>
      </c>
      <c r="H32" s="96" t="s">
        <v>182</v>
      </c>
      <c r="I32" s="95">
        <v>607</v>
      </c>
      <c r="J32" s="96" t="s">
        <v>116</v>
      </c>
      <c r="K32" s="97">
        <v>552</v>
      </c>
      <c r="L32" s="96" t="s">
        <v>116</v>
      </c>
      <c r="M32" s="98" t="s">
        <v>185</v>
      </c>
      <c r="N32" s="96" t="s">
        <v>116</v>
      </c>
      <c r="O32" s="95">
        <f>F13</f>
        <v>571</v>
      </c>
      <c r="P32" s="165" t="s">
        <v>236</v>
      </c>
      <c r="Q32" s="174">
        <f t="shared" si="1"/>
        <v>3518</v>
      </c>
      <c r="R32" s="175" t="s">
        <v>237</v>
      </c>
    </row>
    <row r="33" spans="1:18" ht="28.5" thickTop="1">
      <c r="A33" s="12"/>
      <c r="B33" s="25"/>
      <c r="C33" s="12"/>
      <c r="D33" s="176"/>
      <c r="E33" s="22"/>
      <c r="F33" s="15"/>
      <c r="G33" s="22"/>
      <c r="H33" s="177"/>
      <c r="I33" s="22"/>
      <c r="J33" s="177"/>
      <c r="K33" s="178"/>
      <c r="L33" s="177"/>
      <c r="M33" s="179"/>
      <c r="N33" s="177"/>
      <c r="O33" s="22"/>
      <c r="P33" s="177"/>
      <c r="Q33" s="180"/>
      <c r="R33" s="177"/>
    </row>
    <row r="36" ht="33.75">
      <c r="B36" s="5" t="s">
        <v>76</v>
      </c>
    </row>
    <row r="37" spans="5:15" ht="20.25">
      <c r="E37" s="28" t="s">
        <v>12</v>
      </c>
      <c r="F37" s="28"/>
      <c r="G37" s="28" t="s">
        <v>16</v>
      </c>
      <c r="H37" s="28"/>
      <c r="I37" s="28" t="s">
        <v>17</v>
      </c>
      <c r="J37" s="28"/>
      <c r="K37" s="28" t="s">
        <v>18</v>
      </c>
      <c r="L37" s="28"/>
      <c r="M37" s="28" t="s">
        <v>19</v>
      </c>
      <c r="N37" s="28"/>
      <c r="O37" s="28" t="s">
        <v>20</v>
      </c>
    </row>
    <row r="38" spans="1:18" ht="27" thickBot="1">
      <c r="A38" s="22" t="s">
        <v>1</v>
      </c>
      <c r="B38" s="87" t="s">
        <v>2</v>
      </c>
      <c r="C38" s="87"/>
      <c r="D38" s="22"/>
      <c r="E38" s="10" t="s">
        <v>186</v>
      </c>
      <c r="F38" s="10" t="s">
        <v>81</v>
      </c>
      <c r="G38" s="10" t="s">
        <v>130</v>
      </c>
      <c r="H38" s="10" t="s">
        <v>81</v>
      </c>
      <c r="I38" s="10" t="s">
        <v>131</v>
      </c>
      <c r="J38" s="10" t="s">
        <v>81</v>
      </c>
      <c r="K38" s="10" t="s">
        <v>80</v>
      </c>
      <c r="L38" s="10" t="s">
        <v>81</v>
      </c>
      <c r="M38" s="10" t="s">
        <v>100</v>
      </c>
      <c r="N38" s="25" t="s">
        <v>81</v>
      </c>
      <c r="O38" s="10" t="s">
        <v>82</v>
      </c>
      <c r="P38" s="25" t="s">
        <v>81</v>
      </c>
      <c r="Q38" s="25" t="s">
        <v>13</v>
      </c>
      <c r="R38" s="25" t="s">
        <v>14</v>
      </c>
    </row>
    <row r="39" spans="1:18" ht="28.5" customHeight="1" thickTop="1">
      <c r="A39" s="88">
        <v>1</v>
      </c>
      <c r="B39" s="161" t="s">
        <v>110</v>
      </c>
      <c r="C39" s="99"/>
      <c r="D39" s="100"/>
      <c r="E39" s="89">
        <v>416</v>
      </c>
      <c r="F39" s="90" t="s">
        <v>132</v>
      </c>
      <c r="G39" s="89">
        <v>415</v>
      </c>
      <c r="H39" s="90" t="s">
        <v>132</v>
      </c>
      <c r="I39" s="89">
        <v>415</v>
      </c>
      <c r="J39" s="90" t="s">
        <v>132</v>
      </c>
      <c r="K39" s="91">
        <v>321</v>
      </c>
      <c r="L39" s="90" t="s">
        <v>132</v>
      </c>
      <c r="M39" s="92" t="s">
        <v>187</v>
      </c>
      <c r="N39" s="90" t="s">
        <v>132</v>
      </c>
      <c r="O39" s="89">
        <f>F20</f>
        <v>366</v>
      </c>
      <c r="P39" s="90" t="s">
        <v>132</v>
      </c>
      <c r="Q39" s="170">
        <f>E39+G39+I39+K39+M39+O39</f>
        <v>2372</v>
      </c>
      <c r="R39" s="171" t="s">
        <v>230</v>
      </c>
    </row>
    <row r="40" ht="21" customHeight="1"/>
    <row r="42" spans="2:6" ht="30">
      <c r="B42" s="47" t="s">
        <v>175</v>
      </c>
      <c r="F42" s="201" t="s">
        <v>239</v>
      </c>
    </row>
    <row r="43" ht="30">
      <c r="F43" s="201" t="s">
        <v>238</v>
      </c>
    </row>
    <row r="44" ht="27.75">
      <c r="F44" s="202" t="s">
        <v>240</v>
      </c>
    </row>
    <row r="45" ht="23.25">
      <c r="F45" s="47" t="s">
        <v>8</v>
      </c>
    </row>
  </sheetData>
  <sheetProtection/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"/>
    </sheetView>
  </sheetViews>
  <sheetFormatPr defaultColWidth="11.421875" defaultRowHeight="12.75"/>
  <cols>
    <col min="1" max="1" width="3.7109375" style="0" customWidth="1"/>
    <col min="2" max="5" width="4.140625" style="0" customWidth="1"/>
    <col min="6" max="6" width="8.7109375" style="0" customWidth="1"/>
    <col min="7" max="10" width="4.140625" style="0" customWidth="1"/>
    <col min="11" max="11" width="8.7109375" style="0" customWidth="1"/>
    <col min="12" max="15" width="4.140625" style="0" customWidth="1"/>
    <col min="16" max="16" width="8.7109375" style="0" customWidth="1"/>
    <col min="17" max="20" width="4.140625" style="0" customWidth="1"/>
  </cols>
  <sheetData>
    <row r="1" spans="2:6" ht="22.5" customHeight="1">
      <c r="B1" s="44" t="s">
        <v>79</v>
      </c>
      <c r="C1" s="43"/>
      <c r="D1" s="43"/>
      <c r="E1" s="43"/>
      <c r="F1" s="43"/>
    </row>
    <row r="2" spans="2:17" s="58" customFormat="1" ht="22.5" customHeight="1">
      <c r="B2" s="58" t="s">
        <v>104</v>
      </c>
      <c r="G2" s="58" t="s">
        <v>105</v>
      </c>
      <c r="L2" s="58" t="s">
        <v>106</v>
      </c>
      <c r="Q2" s="58" t="s">
        <v>107</v>
      </c>
    </row>
    <row r="3" spans="2:20" ht="16.5" customHeight="1">
      <c r="B3" s="42" t="s">
        <v>190</v>
      </c>
      <c r="C3" s="43"/>
      <c r="D3" s="43"/>
      <c r="E3" s="43"/>
      <c r="G3" s="42" t="s">
        <v>191</v>
      </c>
      <c r="H3" s="43"/>
      <c r="I3" s="43"/>
      <c r="J3" s="43"/>
      <c r="L3" s="42" t="s">
        <v>192</v>
      </c>
      <c r="M3" s="43"/>
      <c r="N3" s="43"/>
      <c r="O3" s="43"/>
      <c r="Q3" s="42" t="s">
        <v>193</v>
      </c>
      <c r="R3" s="43"/>
      <c r="S3" s="43"/>
      <c r="T3" s="43"/>
    </row>
    <row r="5" spans="1:22" ht="12.75">
      <c r="A5" s="193">
        <v>1</v>
      </c>
      <c r="B5" s="37">
        <v>1</v>
      </c>
      <c r="C5" s="37">
        <v>1</v>
      </c>
      <c r="D5" s="37">
        <v>2</v>
      </c>
      <c r="E5" s="37">
        <v>1</v>
      </c>
      <c r="G5" s="37">
        <v>1</v>
      </c>
      <c r="H5" s="37">
        <v>1</v>
      </c>
      <c r="I5" s="37">
        <v>1</v>
      </c>
      <c r="J5" s="37">
        <v>1</v>
      </c>
      <c r="L5" s="37">
        <v>1</v>
      </c>
      <c r="M5" s="37">
        <v>3</v>
      </c>
      <c r="N5" s="37">
        <v>1</v>
      </c>
      <c r="O5" s="37">
        <v>1</v>
      </c>
      <c r="Q5" s="37">
        <v>1</v>
      </c>
      <c r="R5" s="37">
        <v>2</v>
      </c>
      <c r="S5" s="37">
        <v>1</v>
      </c>
      <c r="T5" s="37">
        <v>1</v>
      </c>
      <c r="U5" s="1"/>
      <c r="V5" s="188">
        <f>B5+C5+D5+E5+G5+H5+I5+J5+L5+M5+N5+O5+Q5+R5+S5+T5+B29+C29+D29+E29</f>
        <v>25</v>
      </c>
    </row>
    <row r="6" spans="1:22" ht="12.75">
      <c r="A6" s="193">
        <v>2</v>
      </c>
      <c r="B6" s="37">
        <v>1</v>
      </c>
      <c r="C6" s="37">
        <v>1</v>
      </c>
      <c r="D6" s="37">
        <v>1</v>
      </c>
      <c r="E6" s="37">
        <v>1</v>
      </c>
      <c r="G6" s="37">
        <v>1</v>
      </c>
      <c r="H6" s="37">
        <v>1</v>
      </c>
      <c r="I6" s="37">
        <v>1</v>
      </c>
      <c r="J6" s="37">
        <v>1</v>
      </c>
      <c r="L6" s="37">
        <v>1</v>
      </c>
      <c r="M6" s="37">
        <v>1</v>
      </c>
      <c r="N6" s="37">
        <v>1</v>
      </c>
      <c r="O6" s="37">
        <v>1</v>
      </c>
      <c r="Q6" s="37">
        <v>1</v>
      </c>
      <c r="R6" s="37">
        <v>1</v>
      </c>
      <c r="S6" s="37">
        <v>1</v>
      </c>
      <c r="T6" s="37">
        <v>1</v>
      </c>
      <c r="V6" s="188">
        <f aca="true" t="shared" si="0" ref="V6:V22">B6+C6+D6+E6+G6+H6+I6+J6+L6+M6+N6+O6+Q6+R6+S6+T6+B30+C30+D30+E30</f>
        <v>21</v>
      </c>
    </row>
    <row r="7" spans="1:22" ht="12.75">
      <c r="A7" s="193">
        <v>3</v>
      </c>
      <c r="B7" s="37">
        <v>1</v>
      </c>
      <c r="C7" s="37">
        <v>1</v>
      </c>
      <c r="D7" s="37">
        <v>1</v>
      </c>
      <c r="E7" s="37">
        <v>1</v>
      </c>
      <c r="G7" s="37">
        <v>2</v>
      </c>
      <c r="H7" s="37">
        <v>1</v>
      </c>
      <c r="I7" s="37">
        <v>1</v>
      </c>
      <c r="J7" s="37">
        <v>1</v>
      </c>
      <c r="L7" s="37">
        <v>2</v>
      </c>
      <c r="M7" s="37">
        <v>1</v>
      </c>
      <c r="N7" s="37">
        <v>1</v>
      </c>
      <c r="O7" s="37">
        <v>1</v>
      </c>
      <c r="Q7" s="37">
        <v>2</v>
      </c>
      <c r="R7" s="37">
        <v>1</v>
      </c>
      <c r="S7" s="37">
        <v>1</v>
      </c>
      <c r="T7" s="37">
        <v>1</v>
      </c>
      <c r="V7" s="188">
        <f t="shared" si="0"/>
        <v>23</v>
      </c>
    </row>
    <row r="8" spans="1:22" ht="12.75">
      <c r="A8" s="193">
        <v>4</v>
      </c>
      <c r="B8" s="37">
        <v>1</v>
      </c>
      <c r="C8" s="37">
        <v>1</v>
      </c>
      <c r="D8" s="37">
        <v>2</v>
      </c>
      <c r="E8" s="37">
        <v>1</v>
      </c>
      <c r="G8" s="37">
        <v>1</v>
      </c>
      <c r="H8" s="37">
        <v>1</v>
      </c>
      <c r="I8" s="37">
        <v>2</v>
      </c>
      <c r="J8" s="37">
        <v>1</v>
      </c>
      <c r="L8" s="37">
        <v>1</v>
      </c>
      <c r="M8" s="37">
        <v>2</v>
      </c>
      <c r="N8" s="37">
        <v>1</v>
      </c>
      <c r="O8" s="37">
        <v>2</v>
      </c>
      <c r="Q8" s="37">
        <v>1</v>
      </c>
      <c r="R8" s="37">
        <v>1</v>
      </c>
      <c r="S8" s="37">
        <v>1</v>
      </c>
      <c r="T8" s="37">
        <v>1</v>
      </c>
      <c r="V8" s="188">
        <f t="shared" si="0"/>
        <v>24</v>
      </c>
    </row>
    <row r="9" spans="1:22" ht="12.75">
      <c r="A9" s="193">
        <v>5</v>
      </c>
      <c r="B9" s="37">
        <v>2</v>
      </c>
      <c r="C9" s="37">
        <v>1</v>
      </c>
      <c r="D9" s="37">
        <v>1</v>
      </c>
      <c r="E9" s="37">
        <v>1</v>
      </c>
      <c r="G9" s="37">
        <v>1</v>
      </c>
      <c r="H9" s="37">
        <v>1</v>
      </c>
      <c r="I9" s="37">
        <v>2</v>
      </c>
      <c r="J9" s="37">
        <v>1</v>
      </c>
      <c r="L9" s="37">
        <v>1</v>
      </c>
      <c r="M9" s="37">
        <v>1</v>
      </c>
      <c r="N9" s="37">
        <v>1</v>
      </c>
      <c r="O9" s="37">
        <v>1</v>
      </c>
      <c r="Q9" s="37">
        <v>2</v>
      </c>
      <c r="R9" s="37">
        <v>1</v>
      </c>
      <c r="S9" s="37">
        <v>1</v>
      </c>
      <c r="T9" s="37">
        <v>1</v>
      </c>
      <c r="V9" s="188">
        <f t="shared" si="0"/>
        <v>25</v>
      </c>
    </row>
    <row r="10" spans="1:22" ht="12.75">
      <c r="A10" s="193">
        <v>6</v>
      </c>
      <c r="B10" s="37">
        <v>1</v>
      </c>
      <c r="C10" s="37">
        <v>1</v>
      </c>
      <c r="D10" s="37">
        <v>1</v>
      </c>
      <c r="E10" s="37">
        <v>1</v>
      </c>
      <c r="G10" s="37">
        <v>1</v>
      </c>
      <c r="H10" s="37">
        <v>1</v>
      </c>
      <c r="I10" s="37">
        <v>1</v>
      </c>
      <c r="J10" s="37">
        <v>1</v>
      </c>
      <c r="L10" s="37">
        <v>1</v>
      </c>
      <c r="M10" s="37">
        <v>1</v>
      </c>
      <c r="N10" s="37">
        <v>1</v>
      </c>
      <c r="O10" s="37">
        <v>1</v>
      </c>
      <c r="Q10" s="37">
        <v>2</v>
      </c>
      <c r="R10" s="37">
        <v>1</v>
      </c>
      <c r="S10" s="37">
        <v>1</v>
      </c>
      <c r="T10" s="37">
        <v>1</v>
      </c>
      <c r="V10" s="188">
        <f t="shared" si="0"/>
        <v>21</v>
      </c>
    </row>
    <row r="11" spans="1:22" ht="12.75">
      <c r="A11" s="193">
        <v>7</v>
      </c>
      <c r="B11" s="37">
        <v>2</v>
      </c>
      <c r="C11" s="37">
        <v>1</v>
      </c>
      <c r="D11" s="37">
        <v>1</v>
      </c>
      <c r="E11" s="37">
        <v>3</v>
      </c>
      <c r="G11" s="37">
        <v>2</v>
      </c>
      <c r="H11" s="37">
        <v>7</v>
      </c>
      <c r="I11" s="37">
        <v>2</v>
      </c>
      <c r="J11" s="37">
        <v>2</v>
      </c>
      <c r="L11" s="37">
        <v>1</v>
      </c>
      <c r="M11" s="37">
        <v>3</v>
      </c>
      <c r="N11" s="37">
        <v>2</v>
      </c>
      <c r="O11" s="37">
        <v>2</v>
      </c>
      <c r="Q11" s="37">
        <v>2</v>
      </c>
      <c r="R11" s="37">
        <v>2</v>
      </c>
      <c r="S11" s="37">
        <v>2</v>
      </c>
      <c r="T11" s="37">
        <v>1</v>
      </c>
      <c r="V11" s="188">
        <f t="shared" si="0"/>
        <v>42</v>
      </c>
    </row>
    <row r="12" spans="1:22" ht="12.75">
      <c r="A12" s="193">
        <v>8</v>
      </c>
      <c r="B12" s="37">
        <v>1</v>
      </c>
      <c r="C12" s="37">
        <v>1</v>
      </c>
      <c r="D12" s="37">
        <v>1</v>
      </c>
      <c r="E12" s="37">
        <v>2</v>
      </c>
      <c r="G12" s="37">
        <v>1</v>
      </c>
      <c r="H12" s="37">
        <v>1</v>
      </c>
      <c r="I12" s="37">
        <v>1</v>
      </c>
      <c r="J12" s="37">
        <v>2</v>
      </c>
      <c r="L12" s="37">
        <v>1</v>
      </c>
      <c r="M12" s="37">
        <v>1</v>
      </c>
      <c r="N12" s="37">
        <v>2</v>
      </c>
      <c r="O12" s="37">
        <v>1</v>
      </c>
      <c r="Q12" s="37">
        <v>1</v>
      </c>
      <c r="R12" s="37">
        <v>1</v>
      </c>
      <c r="S12" s="37">
        <v>1</v>
      </c>
      <c r="T12" s="37">
        <v>2</v>
      </c>
      <c r="V12" s="188">
        <f t="shared" si="0"/>
        <v>25</v>
      </c>
    </row>
    <row r="13" spans="1:22" ht="12.75">
      <c r="A13" s="193">
        <v>9</v>
      </c>
      <c r="B13" s="37">
        <v>1</v>
      </c>
      <c r="C13" s="37">
        <v>1</v>
      </c>
      <c r="D13" s="37">
        <v>1</v>
      </c>
      <c r="E13" s="37">
        <v>1</v>
      </c>
      <c r="G13" s="37">
        <v>1</v>
      </c>
      <c r="H13" s="37">
        <v>1</v>
      </c>
      <c r="I13" s="37">
        <v>1</v>
      </c>
      <c r="J13" s="37">
        <v>1</v>
      </c>
      <c r="L13" s="37">
        <v>1</v>
      </c>
      <c r="M13" s="37">
        <v>1</v>
      </c>
      <c r="N13" s="37">
        <v>1</v>
      </c>
      <c r="O13" s="37">
        <v>1</v>
      </c>
      <c r="Q13" s="37">
        <v>1</v>
      </c>
      <c r="R13" s="37">
        <v>1</v>
      </c>
      <c r="S13" s="37">
        <v>1</v>
      </c>
      <c r="T13" s="37">
        <v>1</v>
      </c>
      <c r="V13" s="188">
        <f t="shared" si="0"/>
        <v>20</v>
      </c>
    </row>
    <row r="14" spans="1:22" ht="12.75">
      <c r="A14" s="193">
        <v>10</v>
      </c>
      <c r="B14" s="37">
        <v>1</v>
      </c>
      <c r="C14" s="37">
        <v>1</v>
      </c>
      <c r="D14" s="37">
        <v>1</v>
      </c>
      <c r="E14" s="37">
        <v>2</v>
      </c>
      <c r="G14" s="37">
        <v>1</v>
      </c>
      <c r="H14" s="37">
        <v>1</v>
      </c>
      <c r="I14" s="37">
        <v>1</v>
      </c>
      <c r="J14" s="37">
        <v>1</v>
      </c>
      <c r="L14" s="37">
        <v>1</v>
      </c>
      <c r="M14" s="37">
        <v>2</v>
      </c>
      <c r="N14" s="37">
        <v>1</v>
      </c>
      <c r="O14" s="37">
        <v>1</v>
      </c>
      <c r="Q14" s="37">
        <v>1</v>
      </c>
      <c r="R14" s="37">
        <v>1</v>
      </c>
      <c r="S14" s="37">
        <v>2</v>
      </c>
      <c r="T14" s="37">
        <v>1</v>
      </c>
      <c r="V14" s="188">
        <f t="shared" si="0"/>
        <v>24</v>
      </c>
    </row>
    <row r="15" spans="1:22" ht="12.75">
      <c r="A15" s="193">
        <v>11</v>
      </c>
      <c r="B15" s="37">
        <v>1</v>
      </c>
      <c r="C15" s="37">
        <v>1</v>
      </c>
      <c r="D15" s="37">
        <v>1</v>
      </c>
      <c r="E15" s="37">
        <v>1</v>
      </c>
      <c r="G15" s="37">
        <v>2</v>
      </c>
      <c r="H15" s="37">
        <v>3</v>
      </c>
      <c r="I15" s="37">
        <v>1</v>
      </c>
      <c r="J15" s="37">
        <v>1</v>
      </c>
      <c r="L15" s="37">
        <v>1</v>
      </c>
      <c r="M15" s="37">
        <v>3</v>
      </c>
      <c r="N15" s="37">
        <v>3</v>
      </c>
      <c r="O15" s="37">
        <v>1</v>
      </c>
      <c r="Q15" s="37">
        <v>1</v>
      </c>
      <c r="R15" s="37">
        <v>2</v>
      </c>
      <c r="S15" s="37">
        <v>1</v>
      </c>
      <c r="T15" s="37">
        <v>1</v>
      </c>
      <c r="V15" s="188">
        <f t="shared" si="0"/>
        <v>28</v>
      </c>
    </row>
    <row r="16" spans="1:22" ht="12.75">
      <c r="A16" s="193">
        <v>12</v>
      </c>
      <c r="B16" s="37">
        <v>1</v>
      </c>
      <c r="C16" s="37">
        <v>1</v>
      </c>
      <c r="D16" s="37">
        <v>1</v>
      </c>
      <c r="E16" s="37">
        <v>1</v>
      </c>
      <c r="G16" s="37">
        <v>1</v>
      </c>
      <c r="H16" s="37">
        <v>1</v>
      </c>
      <c r="I16" s="37">
        <v>1</v>
      </c>
      <c r="J16" s="37">
        <v>1</v>
      </c>
      <c r="L16" s="37">
        <v>2</v>
      </c>
      <c r="M16" s="37">
        <v>1</v>
      </c>
      <c r="N16" s="37">
        <v>1</v>
      </c>
      <c r="O16" s="37">
        <v>1</v>
      </c>
      <c r="Q16" s="37">
        <v>1</v>
      </c>
      <c r="R16" s="37">
        <v>1</v>
      </c>
      <c r="S16" s="37">
        <v>1</v>
      </c>
      <c r="T16" s="37">
        <v>1</v>
      </c>
      <c r="V16" s="188">
        <f t="shared" si="0"/>
        <v>21</v>
      </c>
    </row>
    <row r="17" spans="1:22" ht="12.75">
      <c r="A17" s="193">
        <v>13</v>
      </c>
      <c r="B17" s="37">
        <v>1</v>
      </c>
      <c r="C17" s="37">
        <v>1</v>
      </c>
      <c r="D17" s="37">
        <v>2</v>
      </c>
      <c r="E17" s="37">
        <v>1</v>
      </c>
      <c r="G17" s="37">
        <v>1</v>
      </c>
      <c r="H17" s="37">
        <v>1</v>
      </c>
      <c r="I17" s="37">
        <v>1</v>
      </c>
      <c r="J17" s="37">
        <v>1</v>
      </c>
      <c r="L17" s="37">
        <v>2</v>
      </c>
      <c r="M17" s="37">
        <v>1</v>
      </c>
      <c r="N17" s="37">
        <v>1</v>
      </c>
      <c r="O17" s="37">
        <v>1</v>
      </c>
      <c r="Q17" s="37">
        <v>1</v>
      </c>
      <c r="R17" s="37">
        <v>1</v>
      </c>
      <c r="S17" s="37">
        <v>1</v>
      </c>
      <c r="T17" s="37">
        <v>3</v>
      </c>
      <c r="V17" s="188">
        <f t="shared" si="0"/>
        <v>24</v>
      </c>
    </row>
    <row r="18" spans="1:22" ht="12.75">
      <c r="A18" s="193">
        <v>14</v>
      </c>
      <c r="B18" s="37">
        <v>1</v>
      </c>
      <c r="C18" s="37">
        <v>2</v>
      </c>
      <c r="D18" s="37">
        <v>1</v>
      </c>
      <c r="E18" s="37">
        <v>1</v>
      </c>
      <c r="G18" s="37">
        <v>1</v>
      </c>
      <c r="H18" s="37">
        <v>2</v>
      </c>
      <c r="I18" s="37">
        <v>2</v>
      </c>
      <c r="J18" s="37">
        <v>2</v>
      </c>
      <c r="L18" s="37">
        <v>2</v>
      </c>
      <c r="M18" s="37">
        <v>2</v>
      </c>
      <c r="N18" s="37">
        <v>1</v>
      </c>
      <c r="O18" s="37">
        <v>1</v>
      </c>
      <c r="Q18" s="37">
        <v>1</v>
      </c>
      <c r="R18" s="37">
        <v>2</v>
      </c>
      <c r="S18" s="37">
        <v>1</v>
      </c>
      <c r="T18" s="37">
        <v>1</v>
      </c>
      <c r="V18" s="188">
        <f t="shared" si="0"/>
        <v>27</v>
      </c>
    </row>
    <row r="19" spans="1:22" ht="12.75">
      <c r="A19" s="193">
        <v>15</v>
      </c>
      <c r="B19" s="37">
        <v>1</v>
      </c>
      <c r="C19" s="37">
        <v>1</v>
      </c>
      <c r="D19" s="37">
        <v>1</v>
      </c>
      <c r="E19" s="37">
        <v>1</v>
      </c>
      <c r="G19" s="37">
        <v>1</v>
      </c>
      <c r="H19" s="37">
        <v>1</v>
      </c>
      <c r="I19" s="37">
        <v>1</v>
      </c>
      <c r="J19" s="37">
        <v>1</v>
      </c>
      <c r="L19" s="37">
        <v>2</v>
      </c>
      <c r="M19" s="37">
        <v>1</v>
      </c>
      <c r="N19" s="37">
        <v>1</v>
      </c>
      <c r="O19" s="37">
        <v>1</v>
      </c>
      <c r="Q19" s="37">
        <v>2</v>
      </c>
      <c r="R19" s="37">
        <v>1</v>
      </c>
      <c r="S19" s="37">
        <v>1</v>
      </c>
      <c r="T19" s="37">
        <v>1</v>
      </c>
      <c r="V19" s="188">
        <f t="shared" si="0"/>
        <v>22</v>
      </c>
    </row>
    <row r="20" spans="1:22" ht="12.75">
      <c r="A20" s="193">
        <v>16</v>
      </c>
      <c r="B20" s="37">
        <v>1</v>
      </c>
      <c r="C20" s="37">
        <v>1</v>
      </c>
      <c r="D20" s="37">
        <v>1</v>
      </c>
      <c r="E20" s="37">
        <v>2</v>
      </c>
      <c r="G20" s="37">
        <v>1</v>
      </c>
      <c r="H20" s="37">
        <v>1</v>
      </c>
      <c r="I20" s="37">
        <v>1</v>
      </c>
      <c r="J20" s="37">
        <v>1</v>
      </c>
      <c r="L20" s="37">
        <v>1</v>
      </c>
      <c r="M20" s="37">
        <v>1</v>
      </c>
      <c r="N20" s="37">
        <v>1</v>
      </c>
      <c r="O20" s="37">
        <v>1</v>
      </c>
      <c r="Q20" s="37">
        <v>1</v>
      </c>
      <c r="R20" s="37">
        <v>1</v>
      </c>
      <c r="S20" s="37">
        <v>1</v>
      </c>
      <c r="T20" s="37">
        <v>2</v>
      </c>
      <c r="V20" s="188">
        <f t="shared" si="0"/>
        <v>23</v>
      </c>
    </row>
    <row r="21" spans="1:22" ht="12.75">
      <c r="A21" s="193">
        <v>17</v>
      </c>
      <c r="B21" s="37">
        <v>2</v>
      </c>
      <c r="C21" s="37">
        <v>2</v>
      </c>
      <c r="D21" s="37">
        <v>2</v>
      </c>
      <c r="E21" s="37">
        <v>2</v>
      </c>
      <c r="G21" s="37">
        <v>1</v>
      </c>
      <c r="H21" s="37">
        <v>1</v>
      </c>
      <c r="I21" s="37">
        <v>1</v>
      </c>
      <c r="J21" s="37">
        <v>1</v>
      </c>
      <c r="L21" s="37">
        <v>2</v>
      </c>
      <c r="M21" s="37">
        <v>4</v>
      </c>
      <c r="N21" s="37">
        <v>4</v>
      </c>
      <c r="O21" s="37">
        <v>3</v>
      </c>
      <c r="Q21" s="37">
        <v>1</v>
      </c>
      <c r="R21" s="37">
        <v>1</v>
      </c>
      <c r="S21" s="37">
        <v>1</v>
      </c>
      <c r="T21" s="37">
        <v>1</v>
      </c>
      <c r="V21" s="188">
        <f t="shared" si="0"/>
        <v>33</v>
      </c>
    </row>
    <row r="22" spans="1:22" ht="13.5" thickBot="1">
      <c r="A22" s="193">
        <v>18</v>
      </c>
      <c r="B22" s="37">
        <v>2</v>
      </c>
      <c r="C22" s="37">
        <v>2</v>
      </c>
      <c r="D22" s="37">
        <v>1</v>
      </c>
      <c r="E22" s="37">
        <v>1</v>
      </c>
      <c r="G22" s="37">
        <v>1</v>
      </c>
      <c r="H22" s="37">
        <v>1</v>
      </c>
      <c r="I22" s="37">
        <v>2</v>
      </c>
      <c r="J22" s="37">
        <v>1</v>
      </c>
      <c r="L22" s="37">
        <v>1</v>
      </c>
      <c r="M22" s="37">
        <v>2</v>
      </c>
      <c r="N22" s="37">
        <v>2</v>
      </c>
      <c r="O22" s="37">
        <v>1</v>
      </c>
      <c r="Q22" s="37">
        <v>2</v>
      </c>
      <c r="R22" s="37">
        <v>2</v>
      </c>
      <c r="S22" s="37">
        <v>1</v>
      </c>
      <c r="T22" s="37">
        <v>1</v>
      </c>
      <c r="V22" s="188">
        <f t="shared" si="0"/>
        <v>27</v>
      </c>
    </row>
    <row r="23" spans="2:22" ht="13.5" thickBot="1">
      <c r="B23" s="38">
        <f>SUM(B5:B22)</f>
        <v>22</v>
      </c>
      <c r="C23" s="38">
        <f>SUM(C5:C22)</f>
        <v>21</v>
      </c>
      <c r="D23" s="38">
        <f>SUM(D5:D22)</f>
        <v>22</v>
      </c>
      <c r="E23" s="38">
        <f>SUM(E5:E22)</f>
        <v>24</v>
      </c>
      <c r="G23" s="38">
        <f>SUM(G5:G22)</f>
        <v>21</v>
      </c>
      <c r="H23" s="38">
        <f>SUM(H5:H22)</f>
        <v>27</v>
      </c>
      <c r="I23" s="38">
        <f>SUM(I5:I22)</f>
        <v>23</v>
      </c>
      <c r="J23" s="38">
        <f>SUM(J5:J22)</f>
        <v>21</v>
      </c>
      <c r="L23" s="38">
        <f>SUM(L5:L22)</f>
        <v>24</v>
      </c>
      <c r="M23" s="38">
        <f>SUM(M5:M22)</f>
        <v>31</v>
      </c>
      <c r="N23" s="38">
        <f>SUM(N5:N22)</f>
        <v>26</v>
      </c>
      <c r="O23" s="38">
        <f>SUM(O5:O22)</f>
        <v>22</v>
      </c>
      <c r="Q23" s="38">
        <f>SUM(Q5:Q22)</f>
        <v>24</v>
      </c>
      <c r="R23" s="38">
        <f>SUM(R5:R22)</f>
        <v>23</v>
      </c>
      <c r="S23" s="38">
        <f>SUM(S5:S22)</f>
        <v>20</v>
      </c>
      <c r="T23" s="38">
        <f>SUM(T5:T22)</f>
        <v>22</v>
      </c>
      <c r="V23" s="188">
        <f>B23+C23+D23+E23+G23+H23+I23+J23+L23+M23+N23+O23+Q23+R23+S23+T23+B47+C47+D47+E47</f>
        <v>455</v>
      </c>
    </row>
    <row r="25" spans="6:21" ht="12.75">
      <c r="F25">
        <f>SUM(B23:E23)</f>
        <v>89</v>
      </c>
      <c r="K25">
        <f>SUM(G23:J23)</f>
        <v>92</v>
      </c>
      <c r="P25">
        <f>SUM(L23:O23)</f>
        <v>103</v>
      </c>
      <c r="U25">
        <f>SUM(Q23:T23)</f>
        <v>89</v>
      </c>
    </row>
    <row r="26" spans="2:17" s="33" customFormat="1" ht="22.5" customHeight="1">
      <c r="B26" s="33" t="s">
        <v>108</v>
      </c>
      <c r="G26" s="33" t="s">
        <v>102</v>
      </c>
      <c r="L26" s="33" t="s">
        <v>103</v>
      </c>
      <c r="Q26" s="33" t="s">
        <v>103</v>
      </c>
    </row>
    <row r="27" spans="2:20" ht="16.5" customHeight="1">
      <c r="B27" s="42" t="s">
        <v>194</v>
      </c>
      <c r="C27" s="43"/>
      <c r="D27" s="43"/>
      <c r="E27" s="43"/>
      <c r="G27" s="42" t="s">
        <v>155</v>
      </c>
      <c r="H27" s="43"/>
      <c r="I27" s="43"/>
      <c r="J27" s="43"/>
      <c r="L27" s="42" t="s">
        <v>195</v>
      </c>
      <c r="M27" s="43"/>
      <c r="N27" s="43"/>
      <c r="O27" s="43"/>
      <c r="Q27" s="42" t="s">
        <v>196</v>
      </c>
      <c r="R27" s="43"/>
      <c r="S27" s="43"/>
      <c r="T27" s="43"/>
    </row>
    <row r="29" spans="1:20" ht="12.75">
      <c r="A29" s="193">
        <v>1</v>
      </c>
      <c r="B29" s="37">
        <v>1</v>
      </c>
      <c r="C29" s="37">
        <v>1</v>
      </c>
      <c r="D29" s="37">
        <v>2</v>
      </c>
      <c r="E29" s="37">
        <v>1</v>
      </c>
      <c r="G29" s="37">
        <v>1</v>
      </c>
      <c r="H29" s="37">
        <v>1</v>
      </c>
      <c r="I29" s="37">
        <v>2</v>
      </c>
      <c r="J29" s="37">
        <v>1</v>
      </c>
      <c r="L29" s="37">
        <v>1</v>
      </c>
      <c r="M29" s="37">
        <v>2</v>
      </c>
      <c r="N29" s="37">
        <v>1</v>
      </c>
      <c r="O29" s="37">
        <v>1</v>
      </c>
      <c r="Q29" s="37">
        <v>2</v>
      </c>
      <c r="R29" s="37">
        <v>1</v>
      </c>
      <c r="S29" s="37">
        <v>1</v>
      </c>
      <c r="T29" s="37">
        <v>1</v>
      </c>
    </row>
    <row r="30" spans="1:20" ht="12.75">
      <c r="A30" s="193">
        <v>2</v>
      </c>
      <c r="B30" s="37">
        <v>1</v>
      </c>
      <c r="C30" s="37">
        <v>2</v>
      </c>
      <c r="D30" s="37">
        <v>1</v>
      </c>
      <c r="E30" s="37">
        <v>1</v>
      </c>
      <c r="G30" s="37">
        <v>1</v>
      </c>
      <c r="H30" s="37">
        <v>2</v>
      </c>
      <c r="I30" s="37">
        <v>2</v>
      </c>
      <c r="J30" s="37">
        <v>2</v>
      </c>
      <c r="L30" s="37">
        <v>2</v>
      </c>
      <c r="M30" s="37">
        <v>1</v>
      </c>
      <c r="N30" s="37">
        <v>1</v>
      </c>
      <c r="O30" s="37">
        <v>1</v>
      </c>
      <c r="Q30" s="37">
        <v>2</v>
      </c>
      <c r="R30" s="37">
        <v>1</v>
      </c>
      <c r="S30" s="37">
        <v>1</v>
      </c>
      <c r="T30" s="37">
        <v>2</v>
      </c>
    </row>
    <row r="31" spans="1:20" ht="12.75">
      <c r="A31" s="193">
        <v>3</v>
      </c>
      <c r="B31" s="37">
        <v>1</v>
      </c>
      <c r="C31" s="37">
        <v>1</v>
      </c>
      <c r="D31" s="37">
        <v>1</v>
      </c>
      <c r="E31" s="37">
        <v>1</v>
      </c>
      <c r="G31" s="37">
        <v>2</v>
      </c>
      <c r="H31" s="37">
        <v>1</v>
      </c>
      <c r="I31" s="37">
        <v>1</v>
      </c>
      <c r="J31" s="37">
        <v>1</v>
      </c>
      <c r="L31" s="37">
        <v>2</v>
      </c>
      <c r="M31" s="37">
        <v>1</v>
      </c>
      <c r="N31" s="37">
        <v>3</v>
      </c>
      <c r="O31" s="37">
        <v>1</v>
      </c>
      <c r="Q31" s="37">
        <v>1</v>
      </c>
      <c r="R31" s="37">
        <v>2</v>
      </c>
      <c r="S31" s="37">
        <v>1</v>
      </c>
      <c r="T31" s="37">
        <v>1</v>
      </c>
    </row>
    <row r="32" spans="1:20" ht="12.75">
      <c r="A32" s="193">
        <v>4</v>
      </c>
      <c r="B32" s="37">
        <v>1</v>
      </c>
      <c r="C32" s="37">
        <v>1</v>
      </c>
      <c r="D32" s="37">
        <v>1</v>
      </c>
      <c r="E32" s="37">
        <v>1</v>
      </c>
      <c r="G32" s="37">
        <v>1</v>
      </c>
      <c r="H32" s="37">
        <v>1</v>
      </c>
      <c r="I32" s="37">
        <v>2</v>
      </c>
      <c r="J32" s="37">
        <v>2</v>
      </c>
      <c r="L32" s="37">
        <v>2</v>
      </c>
      <c r="M32" s="37">
        <v>1</v>
      </c>
      <c r="N32" s="37">
        <v>2</v>
      </c>
      <c r="O32" s="37">
        <v>1</v>
      </c>
      <c r="Q32" s="37">
        <v>1</v>
      </c>
      <c r="R32" s="37">
        <v>2</v>
      </c>
      <c r="S32" s="37">
        <v>1</v>
      </c>
      <c r="T32" s="37">
        <v>2</v>
      </c>
    </row>
    <row r="33" spans="1:20" ht="12.75">
      <c r="A33" s="193">
        <v>5</v>
      </c>
      <c r="B33" s="37">
        <v>1</v>
      </c>
      <c r="C33" s="37">
        <v>2</v>
      </c>
      <c r="D33" s="37">
        <v>2</v>
      </c>
      <c r="E33" s="37">
        <v>1</v>
      </c>
      <c r="G33" s="37">
        <v>1</v>
      </c>
      <c r="H33" s="37">
        <v>1</v>
      </c>
      <c r="I33" s="37">
        <v>1</v>
      </c>
      <c r="J33" s="37">
        <v>1</v>
      </c>
      <c r="L33" s="37">
        <v>1</v>
      </c>
      <c r="M33" s="37">
        <v>2</v>
      </c>
      <c r="N33" s="37">
        <v>1</v>
      </c>
      <c r="O33" s="37">
        <v>1</v>
      </c>
      <c r="Q33" s="37">
        <v>1</v>
      </c>
      <c r="R33" s="37">
        <v>1</v>
      </c>
      <c r="S33" s="37">
        <v>1</v>
      </c>
      <c r="T33" s="37">
        <v>1</v>
      </c>
    </row>
    <row r="34" spans="1:20" ht="12.75">
      <c r="A34" s="193">
        <v>6</v>
      </c>
      <c r="B34" s="37">
        <v>1</v>
      </c>
      <c r="C34" s="37">
        <v>1</v>
      </c>
      <c r="D34" s="37">
        <v>1</v>
      </c>
      <c r="E34" s="37">
        <v>1</v>
      </c>
      <c r="G34" s="37">
        <v>1</v>
      </c>
      <c r="H34" s="37">
        <v>1</v>
      </c>
      <c r="I34" s="37">
        <v>1</v>
      </c>
      <c r="J34" s="37">
        <v>1</v>
      </c>
      <c r="L34" s="37">
        <v>1</v>
      </c>
      <c r="M34" s="37">
        <v>1</v>
      </c>
      <c r="N34" s="37">
        <v>1</v>
      </c>
      <c r="O34" s="37">
        <v>1</v>
      </c>
      <c r="Q34" s="37">
        <v>1</v>
      </c>
      <c r="R34" s="37">
        <v>1</v>
      </c>
      <c r="S34" s="37">
        <v>2</v>
      </c>
      <c r="T34" s="37">
        <v>1</v>
      </c>
    </row>
    <row r="35" spans="1:20" ht="12.75">
      <c r="A35" s="193">
        <v>7</v>
      </c>
      <c r="B35" s="37">
        <v>1</v>
      </c>
      <c r="C35" s="37">
        <v>2</v>
      </c>
      <c r="D35" s="37">
        <v>2</v>
      </c>
      <c r="E35" s="37">
        <v>2</v>
      </c>
      <c r="G35" s="37">
        <v>2</v>
      </c>
      <c r="H35" s="37">
        <v>3</v>
      </c>
      <c r="I35" s="37">
        <v>1</v>
      </c>
      <c r="J35" s="37">
        <v>2</v>
      </c>
      <c r="L35" s="37">
        <v>2</v>
      </c>
      <c r="M35" s="37">
        <v>1</v>
      </c>
      <c r="N35" s="37">
        <v>3</v>
      </c>
      <c r="O35" s="37">
        <v>1</v>
      </c>
      <c r="Q35" s="37">
        <v>2</v>
      </c>
      <c r="R35" s="37">
        <v>1</v>
      </c>
      <c r="S35" s="37">
        <v>2</v>
      </c>
      <c r="T35" s="37">
        <v>1</v>
      </c>
    </row>
    <row r="36" spans="1:20" ht="12.75">
      <c r="A36" s="193">
        <v>8</v>
      </c>
      <c r="B36" s="37">
        <v>1</v>
      </c>
      <c r="C36" s="37">
        <v>1</v>
      </c>
      <c r="D36" s="37">
        <v>1</v>
      </c>
      <c r="E36" s="37">
        <v>2</v>
      </c>
      <c r="G36" s="37">
        <v>1</v>
      </c>
      <c r="H36" s="37">
        <v>1</v>
      </c>
      <c r="I36" s="37">
        <v>1</v>
      </c>
      <c r="J36" s="37">
        <v>2</v>
      </c>
      <c r="L36" s="37">
        <v>2</v>
      </c>
      <c r="M36" s="37">
        <v>2</v>
      </c>
      <c r="N36" s="37">
        <v>2</v>
      </c>
      <c r="O36" s="37">
        <v>1</v>
      </c>
      <c r="Q36" s="37">
        <v>2</v>
      </c>
      <c r="R36" s="37">
        <v>1</v>
      </c>
      <c r="S36" s="37">
        <v>1</v>
      </c>
      <c r="T36" s="37">
        <v>2</v>
      </c>
    </row>
    <row r="37" spans="1:20" ht="12.75">
      <c r="A37" s="193">
        <v>9</v>
      </c>
      <c r="B37" s="37">
        <v>1</v>
      </c>
      <c r="C37" s="37">
        <v>1</v>
      </c>
      <c r="D37" s="37">
        <v>1</v>
      </c>
      <c r="E37" s="37">
        <v>1</v>
      </c>
      <c r="G37" s="37">
        <v>1</v>
      </c>
      <c r="H37" s="37">
        <v>1</v>
      </c>
      <c r="I37" s="37">
        <v>1</v>
      </c>
      <c r="J37" s="37">
        <v>1</v>
      </c>
      <c r="L37" s="37">
        <v>1</v>
      </c>
      <c r="M37" s="37">
        <v>1</v>
      </c>
      <c r="N37" s="37">
        <v>1</v>
      </c>
      <c r="O37" s="37">
        <v>1</v>
      </c>
      <c r="Q37" s="37">
        <v>1</v>
      </c>
      <c r="R37" s="37">
        <v>1</v>
      </c>
      <c r="S37" s="37">
        <v>1</v>
      </c>
      <c r="T37" s="37">
        <v>1</v>
      </c>
    </row>
    <row r="38" spans="1:20" ht="12.75">
      <c r="A38" s="193">
        <v>10</v>
      </c>
      <c r="B38" s="37">
        <v>2</v>
      </c>
      <c r="C38" s="37">
        <v>1</v>
      </c>
      <c r="D38" s="37">
        <v>1</v>
      </c>
      <c r="E38" s="37">
        <v>1</v>
      </c>
      <c r="G38" s="37">
        <v>1</v>
      </c>
      <c r="H38" s="37">
        <v>1</v>
      </c>
      <c r="I38" s="37">
        <v>1</v>
      </c>
      <c r="J38" s="37">
        <v>1</v>
      </c>
      <c r="L38" s="37">
        <v>1</v>
      </c>
      <c r="M38" s="37">
        <v>1</v>
      </c>
      <c r="N38" s="37">
        <v>1</v>
      </c>
      <c r="O38" s="37">
        <v>1</v>
      </c>
      <c r="Q38" s="37">
        <v>1</v>
      </c>
      <c r="R38" s="37">
        <v>1</v>
      </c>
      <c r="S38" s="37">
        <v>2</v>
      </c>
      <c r="T38" s="37">
        <v>1</v>
      </c>
    </row>
    <row r="39" spans="1:20" ht="12.75">
      <c r="A39" s="193">
        <v>11</v>
      </c>
      <c r="B39" s="37">
        <v>1</v>
      </c>
      <c r="C39" s="37">
        <v>1</v>
      </c>
      <c r="D39" s="37">
        <v>1</v>
      </c>
      <c r="E39" s="37">
        <v>1</v>
      </c>
      <c r="G39" s="37">
        <v>2</v>
      </c>
      <c r="H39" s="37">
        <v>2</v>
      </c>
      <c r="I39" s="37">
        <v>1</v>
      </c>
      <c r="J39" s="37">
        <v>2</v>
      </c>
      <c r="L39" s="37">
        <v>2</v>
      </c>
      <c r="M39" s="37">
        <v>2</v>
      </c>
      <c r="N39" s="37">
        <v>1</v>
      </c>
      <c r="O39" s="37">
        <v>1</v>
      </c>
      <c r="Q39" s="37">
        <v>2</v>
      </c>
      <c r="R39" s="37">
        <v>2</v>
      </c>
      <c r="S39" s="37">
        <v>2</v>
      </c>
      <c r="T39" s="37">
        <v>1</v>
      </c>
    </row>
    <row r="40" spans="1:20" ht="12.75">
      <c r="A40" s="193">
        <v>12</v>
      </c>
      <c r="B40" s="37">
        <v>1</v>
      </c>
      <c r="C40" s="37">
        <v>1</v>
      </c>
      <c r="D40" s="37">
        <v>1</v>
      </c>
      <c r="E40" s="37">
        <v>1</v>
      </c>
      <c r="G40" s="37">
        <v>1</v>
      </c>
      <c r="H40" s="37">
        <v>2</v>
      </c>
      <c r="I40" s="37">
        <v>1</v>
      </c>
      <c r="J40" s="37">
        <v>2</v>
      </c>
      <c r="L40" s="37">
        <v>1</v>
      </c>
      <c r="M40" s="37">
        <v>1</v>
      </c>
      <c r="N40" s="37">
        <v>1</v>
      </c>
      <c r="O40" s="37">
        <v>1</v>
      </c>
      <c r="Q40" s="37">
        <v>1</v>
      </c>
      <c r="R40" s="37">
        <v>1</v>
      </c>
      <c r="S40" s="37">
        <v>1</v>
      </c>
      <c r="T40" s="37">
        <v>1</v>
      </c>
    </row>
    <row r="41" spans="1:20" ht="12.75">
      <c r="A41" s="193">
        <v>13</v>
      </c>
      <c r="B41" s="37">
        <v>1</v>
      </c>
      <c r="C41" s="37">
        <v>1</v>
      </c>
      <c r="D41" s="37">
        <v>1</v>
      </c>
      <c r="E41" s="37">
        <v>1</v>
      </c>
      <c r="G41" s="37">
        <v>1</v>
      </c>
      <c r="H41" s="37">
        <v>3</v>
      </c>
      <c r="I41" s="37">
        <v>1</v>
      </c>
      <c r="J41" s="37">
        <v>1</v>
      </c>
      <c r="L41" s="37">
        <v>1</v>
      </c>
      <c r="M41" s="37">
        <v>1</v>
      </c>
      <c r="N41" s="37">
        <v>1</v>
      </c>
      <c r="O41" s="37">
        <v>1</v>
      </c>
      <c r="Q41" s="37">
        <v>1</v>
      </c>
      <c r="R41" s="37">
        <v>4</v>
      </c>
      <c r="S41" s="37">
        <v>1</v>
      </c>
      <c r="T41" s="37">
        <v>1</v>
      </c>
    </row>
    <row r="42" spans="1:20" ht="12.75">
      <c r="A42" s="193">
        <v>14</v>
      </c>
      <c r="B42" s="37">
        <v>1</v>
      </c>
      <c r="C42" s="37">
        <v>1</v>
      </c>
      <c r="D42" s="37">
        <v>1</v>
      </c>
      <c r="E42" s="37">
        <v>1</v>
      </c>
      <c r="G42" s="37">
        <v>2</v>
      </c>
      <c r="H42" s="37">
        <v>1</v>
      </c>
      <c r="I42" s="37">
        <v>1</v>
      </c>
      <c r="J42" s="37">
        <v>1</v>
      </c>
      <c r="L42" s="37">
        <v>2</v>
      </c>
      <c r="M42" s="37">
        <v>1</v>
      </c>
      <c r="N42" s="37">
        <v>2</v>
      </c>
      <c r="O42" s="37">
        <v>2</v>
      </c>
      <c r="Q42" s="37">
        <v>2</v>
      </c>
      <c r="R42" s="37">
        <v>2</v>
      </c>
      <c r="S42" s="37">
        <v>1</v>
      </c>
      <c r="T42" s="37">
        <v>2</v>
      </c>
    </row>
    <row r="43" spans="1:20" ht="12.75">
      <c r="A43" s="193">
        <v>15</v>
      </c>
      <c r="B43" s="37">
        <v>1</v>
      </c>
      <c r="C43" s="37">
        <v>1</v>
      </c>
      <c r="D43" s="37">
        <v>1</v>
      </c>
      <c r="E43" s="37">
        <v>1</v>
      </c>
      <c r="G43" s="37">
        <v>1</v>
      </c>
      <c r="H43" s="37">
        <v>1</v>
      </c>
      <c r="I43" s="37">
        <v>1</v>
      </c>
      <c r="J43" s="37">
        <v>1</v>
      </c>
      <c r="L43" s="37">
        <v>1</v>
      </c>
      <c r="M43" s="37">
        <v>1</v>
      </c>
      <c r="N43" s="37">
        <v>1</v>
      </c>
      <c r="O43" s="37">
        <v>1</v>
      </c>
      <c r="Q43" s="37">
        <v>1</v>
      </c>
      <c r="R43" s="37">
        <v>1</v>
      </c>
      <c r="S43" s="37">
        <v>1</v>
      </c>
      <c r="T43" s="37">
        <v>2</v>
      </c>
    </row>
    <row r="44" spans="1:20" ht="12.75">
      <c r="A44" s="193">
        <v>16</v>
      </c>
      <c r="B44" s="37">
        <v>1</v>
      </c>
      <c r="C44" s="37">
        <v>2</v>
      </c>
      <c r="D44" s="37">
        <v>1</v>
      </c>
      <c r="E44" s="37">
        <v>1</v>
      </c>
      <c r="G44" s="37">
        <v>1</v>
      </c>
      <c r="H44" s="37">
        <v>1</v>
      </c>
      <c r="I44" s="37">
        <v>1</v>
      </c>
      <c r="J44" s="37">
        <v>1</v>
      </c>
      <c r="L44" s="37">
        <v>2</v>
      </c>
      <c r="M44" s="37">
        <v>2</v>
      </c>
      <c r="N44" s="37">
        <v>1</v>
      </c>
      <c r="O44" s="37">
        <v>2</v>
      </c>
      <c r="Q44" s="37">
        <v>1</v>
      </c>
      <c r="R44" s="37">
        <v>1</v>
      </c>
      <c r="S44" s="37">
        <v>1</v>
      </c>
      <c r="T44" s="37">
        <v>2</v>
      </c>
    </row>
    <row r="45" spans="1:20" ht="12.75">
      <c r="A45" s="193">
        <v>17</v>
      </c>
      <c r="B45" s="37">
        <v>1</v>
      </c>
      <c r="C45" s="37">
        <v>1</v>
      </c>
      <c r="D45" s="37">
        <v>1</v>
      </c>
      <c r="E45" s="37">
        <v>1</v>
      </c>
      <c r="G45" s="37">
        <v>1</v>
      </c>
      <c r="H45" s="37">
        <v>2</v>
      </c>
      <c r="I45" s="37">
        <v>2</v>
      </c>
      <c r="J45" s="37">
        <v>1</v>
      </c>
      <c r="L45" s="37">
        <v>1</v>
      </c>
      <c r="M45" s="37">
        <v>1</v>
      </c>
      <c r="N45" s="37">
        <v>1</v>
      </c>
      <c r="O45" s="37">
        <v>2</v>
      </c>
      <c r="Q45" s="37">
        <v>2</v>
      </c>
      <c r="R45" s="37">
        <v>1</v>
      </c>
      <c r="S45" s="37">
        <v>3</v>
      </c>
      <c r="T45" s="37">
        <v>1</v>
      </c>
    </row>
    <row r="46" spans="1:20" ht="13.5" thickBot="1">
      <c r="A46" s="193">
        <v>18</v>
      </c>
      <c r="B46" s="37">
        <v>1</v>
      </c>
      <c r="C46" s="37">
        <v>1</v>
      </c>
      <c r="D46" s="37">
        <v>1</v>
      </c>
      <c r="E46" s="37">
        <v>1</v>
      </c>
      <c r="G46" s="37">
        <v>1</v>
      </c>
      <c r="H46" s="37">
        <v>1</v>
      </c>
      <c r="I46" s="37">
        <v>2</v>
      </c>
      <c r="J46" s="37">
        <v>1</v>
      </c>
      <c r="L46" s="37">
        <v>2</v>
      </c>
      <c r="M46" s="37">
        <v>2</v>
      </c>
      <c r="N46" s="37">
        <v>2</v>
      </c>
      <c r="O46" s="37">
        <v>2</v>
      </c>
      <c r="Q46" s="37">
        <v>1</v>
      </c>
      <c r="R46" s="37">
        <v>1</v>
      </c>
      <c r="S46" s="37">
        <v>1</v>
      </c>
      <c r="T46" s="37">
        <v>2</v>
      </c>
    </row>
    <row r="47" spans="2:20" ht="13.5" thickBot="1">
      <c r="B47" s="38">
        <f>SUM(B29:B46)</f>
        <v>19</v>
      </c>
      <c r="C47" s="38">
        <f>SUM(C29:C46)</f>
        <v>22</v>
      </c>
      <c r="D47" s="38">
        <f>SUM(D29:D46)</f>
        <v>21</v>
      </c>
      <c r="E47" s="38">
        <f>SUM(E29:E46)</f>
        <v>20</v>
      </c>
      <c r="G47" s="38">
        <f>SUM(G29:G46)</f>
        <v>22</v>
      </c>
      <c r="H47" s="38">
        <f>SUM(H29:H46)</f>
        <v>26</v>
      </c>
      <c r="I47" s="38">
        <f>SUM(I29:I46)</f>
        <v>23</v>
      </c>
      <c r="J47" s="38">
        <f>SUM(J29:J46)</f>
        <v>24</v>
      </c>
      <c r="L47" s="38">
        <f>SUM(L29:L46)</f>
        <v>27</v>
      </c>
      <c r="M47" s="38">
        <f>SUM(M29:M46)</f>
        <v>24</v>
      </c>
      <c r="N47" s="38">
        <f>SUM(N29:N46)</f>
        <v>26</v>
      </c>
      <c r="O47" s="38">
        <f>SUM(O29:O46)</f>
        <v>22</v>
      </c>
      <c r="Q47" s="38">
        <f>SUM(Q29:Q46)</f>
        <v>25</v>
      </c>
      <c r="R47" s="38">
        <f>SUM(R29:R46)</f>
        <v>25</v>
      </c>
      <c r="S47" s="38">
        <f>SUM(S29:S46)</f>
        <v>24</v>
      </c>
      <c r="T47" s="38">
        <f>SUM(T29:T46)</f>
        <v>25</v>
      </c>
    </row>
    <row r="49" spans="6:21" ht="12.75">
      <c r="F49">
        <f>SUM(B47:E47)</f>
        <v>82</v>
      </c>
      <c r="K49">
        <f>SUM(G47:J47)</f>
        <v>95</v>
      </c>
      <c r="P49">
        <f>SUM(L47:O47)</f>
        <v>99</v>
      </c>
      <c r="U49">
        <f>SUM(Q47:T47)</f>
        <v>99</v>
      </c>
    </row>
  </sheetData>
  <sheetProtection/>
  <conditionalFormatting sqref="B23:E23 G23:J23 L23:O23 L47:O47 B47:E47 G47:J47 Q23:T23 Q47:T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:V23"/>
    </sheetView>
  </sheetViews>
  <sheetFormatPr defaultColWidth="11.421875" defaultRowHeight="12.75"/>
  <cols>
    <col min="1" max="1" width="3.57421875" style="194" customWidth="1"/>
    <col min="2" max="5" width="4.140625" style="0" customWidth="1"/>
    <col min="6" max="6" width="7.8515625" style="0" customWidth="1"/>
    <col min="7" max="10" width="4.140625" style="0" customWidth="1"/>
    <col min="11" max="11" width="7.7109375" style="0" customWidth="1"/>
    <col min="12" max="15" width="4.140625" style="0" customWidth="1"/>
    <col min="16" max="16" width="7.7109375" style="0" customWidth="1"/>
    <col min="17" max="20" width="4.140625" style="0" customWidth="1"/>
  </cols>
  <sheetData>
    <row r="1" spans="2:6" ht="22.5" customHeight="1">
      <c r="B1" s="44" t="s">
        <v>127</v>
      </c>
      <c r="C1" s="49"/>
      <c r="D1" s="49"/>
      <c r="E1" s="49"/>
      <c r="F1" s="49"/>
    </row>
    <row r="2" spans="1:20" s="40" customFormat="1" ht="22.5" customHeight="1">
      <c r="A2" s="195"/>
      <c r="B2" s="58" t="s">
        <v>104</v>
      </c>
      <c r="C2" s="58"/>
      <c r="D2" s="58"/>
      <c r="E2" s="58"/>
      <c r="F2" s="58"/>
      <c r="G2" s="58" t="s">
        <v>105</v>
      </c>
      <c r="H2" s="58"/>
      <c r="I2" s="58"/>
      <c r="J2" s="58"/>
      <c r="K2" s="58"/>
      <c r="L2" s="58" t="s">
        <v>106</v>
      </c>
      <c r="M2" s="58"/>
      <c r="N2" s="58"/>
      <c r="O2" s="58"/>
      <c r="P2" s="58"/>
      <c r="Q2" s="58" t="s">
        <v>107</v>
      </c>
      <c r="R2" s="58"/>
      <c r="S2" s="58"/>
      <c r="T2" s="58"/>
    </row>
    <row r="3" spans="2:20" ht="16.5" customHeight="1">
      <c r="B3" s="42" t="s">
        <v>153</v>
      </c>
      <c r="C3" s="43"/>
      <c r="D3" s="43"/>
      <c r="E3" s="43"/>
      <c r="G3" s="42" t="s">
        <v>148</v>
      </c>
      <c r="H3" s="43"/>
      <c r="I3" s="43"/>
      <c r="J3" s="43"/>
      <c r="L3" s="42" t="s">
        <v>202</v>
      </c>
      <c r="M3" s="43"/>
      <c r="N3" s="43"/>
      <c r="O3" s="43"/>
      <c r="Q3" s="42" t="s">
        <v>203</v>
      </c>
      <c r="R3" s="43"/>
      <c r="S3" s="43"/>
      <c r="T3" s="43"/>
    </row>
    <row r="4" ht="12.75">
      <c r="C4" s="190"/>
    </row>
    <row r="5" spans="1:22" ht="12.75">
      <c r="A5" s="194">
        <v>1</v>
      </c>
      <c r="B5" s="37">
        <v>1</v>
      </c>
      <c r="C5" s="37">
        <v>1</v>
      </c>
      <c r="D5" s="37">
        <v>2</v>
      </c>
      <c r="E5" s="37">
        <v>2</v>
      </c>
      <c r="G5" s="37">
        <v>1</v>
      </c>
      <c r="H5" s="37">
        <v>1</v>
      </c>
      <c r="I5" s="37">
        <v>1</v>
      </c>
      <c r="J5" s="37">
        <v>1</v>
      </c>
      <c r="L5" s="37">
        <v>1</v>
      </c>
      <c r="M5" s="37">
        <v>1</v>
      </c>
      <c r="N5" s="37">
        <v>2</v>
      </c>
      <c r="O5" s="37">
        <v>1</v>
      </c>
      <c r="Q5" s="37">
        <v>1</v>
      </c>
      <c r="R5" s="37">
        <v>1</v>
      </c>
      <c r="S5" s="37">
        <v>2</v>
      </c>
      <c r="T5" s="37">
        <v>1</v>
      </c>
      <c r="V5">
        <f>B5+C5+D5+E5+G5+H5+I5+J5+L5+M5+N5+O5+Q5+R5+S5+T5+B29+C29+D29+E29</f>
        <v>25</v>
      </c>
    </row>
    <row r="6" spans="1:22" ht="12.75">
      <c r="A6" s="194">
        <v>2</v>
      </c>
      <c r="B6" s="37">
        <v>1</v>
      </c>
      <c r="C6" s="37">
        <v>3</v>
      </c>
      <c r="D6" s="37">
        <v>2</v>
      </c>
      <c r="E6" s="37">
        <v>1</v>
      </c>
      <c r="G6" s="37">
        <v>2</v>
      </c>
      <c r="H6" s="37">
        <v>2</v>
      </c>
      <c r="I6" s="37">
        <v>2</v>
      </c>
      <c r="J6" s="37">
        <v>2</v>
      </c>
      <c r="L6" s="37">
        <v>2</v>
      </c>
      <c r="M6" s="37">
        <v>1</v>
      </c>
      <c r="N6" s="37">
        <v>2</v>
      </c>
      <c r="O6" s="37">
        <v>1</v>
      </c>
      <c r="Q6" s="37">
        <v>1</v>
      </c>
      <c r="R6" s="37">
        <v>2</v>
      </c>
      <c r="S6" s="37">
        <v>3</v>
      </c>
      <c r="T6" s="37">
        <v>2</v>
      </c>
      <c r="V6">
        <f aca="true" t="shared" si="0" ref="V6:V23">B6+C6+D6+E6+G6+H6+I6+J6+L6+M6+N6+O6+Q6+R6+S6+T6+B30+C30+D30+E30</f>
        <v>33</v>
      </c>
    </row>
    <row r="7" spans="1:22" ht="12.75">
      <c r="A7" s="194">
        <v>3</v>
      </c>
      <c r="B7" s="37">
        <v>1</v>
      </c>
      <c r="C7" s="37">
        <v>1</v>
      </c>
      <c r="D7" s="37">
        <v>1</v>
      </c>
      <c r="E7" s="37">
        <v>1</v>
      </c>
      <c r="G7" s="37">
        <v>2</v>
      </c>
      <c r="H7" s="37">
        <v>1</v>
      </c>
      <c r="I7" s="37">
        <v>1</v>
      </c>
      <c r="J7" s="37">
        <v>1</v>
      </c>
      <c r="L7" s="37">
        <v>2</v>
      </c>
      <c r="M7" s="37">
        <v>2</v>
      </c>
      <c r="N7" s="37">
        <v>1</v>
      </c>
      <c r="O7" s="37">
        <v>1</v>
      </c>
      <c r="Q7" s="37">
        <v>2</v>
      </c>
      <c r="R7" s="37">
        <v>1</v>
      </c>
      <c r="S7" s="37">
        <v>1</v>
      </c>
      <c r="T7" s="37">
        <v>1</v>
      </c>
      <c r="V7">
        <f t="shared" si="0"/>
        <v>24</v>
      </c>
    </row>
    <row r="8" spans="1:22" ht="12.75">
      <c r="A8" s="194">
        <v>4</v>
      </c>
      <c r="B8" s="37">
        <v>1</v>
      </c>
      <c r="C8" s="37">
        <v>2</v>
      </c>
      <c r="D8" s="37">
        <v>2</v>
      </c>
      <c r="E8" s="37">
        <v>2</v>
      </c>
      <c r="G8" s="37">
        <v>1</v>
      </c>
      <c r="H8" s="37">
        <v>1</v>
      </c>
      <c r="I8" s="37">
        <v>1</v>
      </c>
      <c r="J8" s="37">
        <v>2</v>
      </c>
      <c r="L8" s="37">
        <v>2</v>
      </c>
      <c r="M8" s="37">
        <v>1</v>
      </c>
      <c r="N8" s="37">
        <v>1</v>
      </c>
      <c r="O8" s="37">
        <v>1</v>
      </c>
      <c r="Q8" s="37">
        <v>1</v>
      </c>
      <c r="R8" s="37">
        <v>1</v>
      </c>
      <c r="S8" s="37">
        <v>3</v>
      </c>
      <c r="T8" s="37">
        <v>1</v>
      </c>
      <c r="V8">
        <f t="shared" si="0"/>
        <v>32</v>
      </c>
    </row>
    <row r="9" spans="1:22" ht="12.75">
      <c r="A9" s="194">
        <v>5</v>
      </c>
      <c r="B9" s="37">
        <v>1</v>
      </c>
      <c r="C9" s="37">
        <v>2</v>
      </c>
      <c r="D9" s="37">
        <v>1</v>
      </c>
      <c r="E9" s="37">
        <v>1</v>
      </c>
      <c r="G9" s="37">
        <v>1</v>
      </c>
      <c r="H9" s="37">
        <v>2</v>
      </c>
      <c r="I9" s="37">
        <v>2</v>
      </c>
      <c r="J9" s="37">
        <v>2</v>
      </c>
      <c r="L9" s="37">
        <v>1</v>
      </c>
      <c r="M9" s="37">
        <v>1</v>
      </c>
      <c r="N9" s="37">
        <v>1</v>
      </c>
      <c r="O9" s="37">
        <v>1</v>
      </c>
      <c r="Q9" s="37">
        <v>1</v>
      </c>
      <c r="R9" s="37">
        <v>1</v>
      </c>
      <c r="S9" s="37">
        <v>1</v>
      </c>
      <c r="T9" s="37">
        <v>1</v>
      </c>
      <c r="V9">
        <f t="shared" si="0"/>
        <v>25</v>
      </c>
    </row>
    <row r="10" spans="1:22" ht="12.75">
      <c r="A10" s="194">
        <v>6</v>
      </c>
      <c r="B10" s="37">
        <v>1</v>
      </c>
      <c r="C10" s="37">
        <v>1</v>
      </c>
      <c r="D10" s="37">
        <v>1</v>
      </c>
      <c r="E10" s="37">
        <v>1</v>
      </c>
      <c r="G10" s="37">
        <v>1</v>
      </c>
      <c r="H10" s="37">
        <v>1</v>
      </c>
      <c r="I10" s="37">
        <v>1</v>
      </c>
      <c r="J10" s="37">
        <v>1</v>
      </c>
      <c r="L10" s="37">
        <v>1</v>
      </c>
      <c r="M10" s="37">
        <v>2</v>
      </c>
      <c r="N10" s="37">
        <v>1</v>
      </c>
      <c r="O10" s="37">
        <v>2</v>
      </c>
      <c r="Q10" s="37">
        <v>1</v>
      </c>
      <c r="R10" s="37">
        <v>1</v>
      </c>
      <c r="S10" s="37">
        <v>2</v>
      </c>
      <c r="T10" s="37">
        <v>1</v>
      </c>
      <c r="V10">
        <f t="shared" si="0"/>
        <v>24</v>
      </c>
    </row>
    <row r="11" spans="1:22" ht="12.75">
      <c r="A11" s="194">
        <v>7</v>
      </c>
      <c r="B11" s="37">
        <v>4</v>
      </c>
      <c r="C11" s="37">
        <v>1</v>
      </c>
      <c r="D11" s="37">
        <v>2</v>
      </c>
      <c r="E11" s="37">
        <v>3</v>
      </c>
      <c r="G11" s="37">
        <v>2</v>
      </c>
      <c r="H11" s="37">
        <v>2</v>
      </c>
      <c r="I11" s="37">
        <v>1</v>
      </c>
      <c r="J11" s="37">
        <v>2</v>
      </c>
      <c r="L11" s="37">
        <v>3</v>
      </c>
      <c r="M11" s="37">
        <v>2</v>
      </c>
      <c r="N11" s="37">
        <v>3</v>
      </c>
      <c r="O11" s="37">
        <v>5</v>
      </c>
      <c r="Q11" s="37">
        <v>2</v>
      </c>
      <c r="R11" s="37">
        <v>2</v>
      </c>
      <c r="S11" s="37">
        <v>1</v>
      </c>
      <c r="T11" s="37">
        <v>1</v>
      </c>
      <c r="V11">
        <f t="shared" si="0"/>
        <v>47</v>
      </c>
    </row>
    <row r="12" spans="1:22" ht="12.75">
      <c r="A12" s="194">
        <v>8</v>
      </c>
      <c r="B12" s="37">
        <v>2</v>
      </c>
      <c r="C12" s="37">
        <v>2</v>
      </c>
      <c r="D12" s="37">
        <v>1</v>
      </c>
      <c r="E12" s="37">
        <v>1</v>
      </c>
      <c r="G12" s="37">
        <v>2</v>
      </c>
      <c r="H12" s="37">
        <v>1</v>
      </c>
      <c r="I12" s="37">
        <v>1</v>
      </c>
      <c r="J12" s="37">
        <v>1</v>
      </c>
      <c r="L12" s="37">
        <v>2</v>
      </c>
      <c r="M12" s="37">
        <v>2</v>
      </c>
      <c r="N12" s="37">
        <v>2</v>
      </c>
      <c r="O12" s="37">
        <v>1</v>
      </c>
      <c r="Q12" s="37">
        <v>1</v>
      </c>
      <c r="R12" s="37">
        <v>2</v>
      </c>
      <c r="S12" s="37">
        <v>2</v>
      </c>
      <c r="T12" s="37">
        <v>2</v>
      </c>
      <c r="V12">
        <f t="shared" si="0"/>
        <v>32</v>
      </c>
    </row>
    <row r="13" spans="1:22" ht="12.75">
      <c r="A13" s="194">
        <v>9</v>
      </c>
      <c r="B13" s="37">
        <v>1</v>
      </c>
      <c r="C13" s="37">
        <v>1</v>
      </c>
      <c r="D13" s="37">
        <v>1</v>
      </c>
      <c r="E13" s="37">
        <v>1</v>
      </c>
      <c r="G13" s="37">
        <v>1</v>
      </c>
      <c r="H13" s="37">
        <v>2</v>
      </c>
      <c r="I13" s="37">
        <v>1</v>
      </c>
      <c r="J13" s="37">
        <v>2</v>
      </c>
      <c r="L13" s="37">
        <v>1</v>
      </c>
      <c r="M13" s="37">
        <v>1</v>
      </c>
      <c r="N13" s="37">
        <v>2</v>
      </c>
      <c r="O13" s="37">
        <v>1</v>
      </c>
      <c r="Q13" s="37">
        <v>1</v>
      </c>
      <c r="R13" s="37">
        <v>2</v>
      </c>
      <c r="S13" s="37">
        <v>1</v>
      </c>
      <c r="T13" s="37">
        <v>1</v>
      </c>
      <c r="V13">
        <f t="shared" si="0"/>
        <v>24</v>
      </c>
    </row>
    <row r="14" spans="1:22" ht="12.75">
      <c r="A14" s="194">
        <v>10</v>
      </c>
      <c r="B14" s="37">
        <v>4</v>
      </c>
      <c r="C14" s="37">
        <v>1</v>
      </c>
      <c r="D14" s="37">
        <v>2</v>
      </c>
      <c r="E14" s="37">
        <v>1</v>
      </c>
      <c r="G14" s="37">
        <v>1</v>
      </c>
      <c r="H14" s="37">
        <v>1</v>
      </c>
      <c r="I14" s="37">
        <v>1</v>
      </c>
      <c r="J14" s="37">
        <v>1</v>
      </c>
      <c r="L14" s="37">
        <v>1</v>
      </c>
      <c r="M14" s="37">
        <v>1</v>
      </c>
      <c r="N14" s="37">
        <v>1</v>
      </c>
      <c r="O14" s="37">
        <v>1</v>
      </c>
      <c r="Q14" s="37">
        <v>1</v>
      </c>
      <c r="R14" s="37">
        <v>1</v>
      </c>
      <c r="S14" s="37">
        <v>1</v>
      </c>
      <c r="T14" s="37">
        <v>1</v>
      </c>
      <c r="V14">
        <f t="shared" si="0"/>
        <v>25</v>
      </c>
    </row>
    <row r="15" spans="1:22" ht="12.75">
      <c r="A15" s="194">
        <v>11</v>
      </c>
      <c r="B15" s="37">
        <v>1</v>
      </c>
      <c r="C15" s="189">
        <v>1</v>
      </c>
      <c r="D15" s="37">
        <v>2</v>
      </c>
      <c r="E15" s="37">
        <v>1</v>
      </c>
      <c r="G15" s="37">
        <v>1</v>
      </c>
      <c r="H15" s="37">
        <v>1</v>
      </c>
      <c r="I15" s="37">
        <v>2</v>
      </c>
      <c r="J15" s="37">
        <v>1</v>
      </c>
      <c r="L15" s="37">
        <v>1</v>
      </c>
      <c r="M15" s="37">
        <v>2</v>
      </c>
      <c r="N15" s="37">
        <v>3</v>
      </c>
      <c r="O15" s="37">
        <v>2</v>
      </c>
      <c r="Q15" s="37">
        <v>1</v>
      </c>
      <c r="R15" s="37">
        <v>1</v>
      </c>
      <c r="S15" s="37">
        <v>2</v>
      </c>
      <c r="T15" s="37">
        <v>2</v>
      </c>
      <c r="V15">
        <f t="shared" si="0"/>
        <v>29</v>
      </c>
    </row>
    <row r="16" spans="1:22" ht="12.75">
      <c r="A16" s="194">
        <v>12</v>
      </c>
      <c r="B16" s="37">
        <v>1</v>
      </c>
      <c r="C16" s="37">
        <v>2</v>
      </c>
      <c r="D16" s="37">
        <v>1</v>
      </c>
      <c r="E16" s="37">
        <v>1</v>
      </c>
      <c r="G16" s="37">
        <v>1</v>
      </c>
      <c r="H16" s="37">
        <v>1</v>
      </c>
      <c r="I16" s="37">
        <v>1</v>
      </c>
      <c r="J16" s="37">
        <v>1</v>
      </c>
      <c r="L16" s="37">
        <v>1</v>
      </c>
      <c r="M16" s="37">
        <v>1</v>
      </c>
      <c r="N16" s="37">
        <v>2</v>
      </c>
      <c r="O16" s="37">
        <v>3</v>
      </c>
      <c r="Q16" s="37">
        <v>1</v>
      </c>
      <c r="R16" s="37">
        <v>1</v>
      </c>
      <c r="S16" s="37">
        <v>1</v>
      </c>
      <c r="T16" s="37">
        <v>1</v>
      </c>
      <c r="V16">
        <f t="shared" si="0"/>
        <v>26</v>
      </c>
    </row>
    <row r="17" spans="1:22" ht="12.75">
      <c r="A17" s="194">
        <v>13</v>
      </c>
      <c r="B17" s="37">
        <v>1</v>
      </c>
      <c r="C17" s="37">
        <v>2</v>
      </c>
      <c r="D17" s="37">
        <v>2</v>
      </c>
      <c r="E17" s="37">
        <v>1</v>
      </c>
      <c r="G17" s="37">
        <v>1</v>
      </c>
      <c r="H17" s="37">
        <v>1</v>
      </c>
      <c r="I17" s="37">
        <v>1</v>
      </c>
      <c r="J17" s="37">
        <v>3</v>
      </c>
      <c r="L17" s="37">
        <v>3</v>
      </c>
      <c r="M17" s="37">
        <v>2</v>
      </c>
      <c r="N17" s="37">
        <v>1</v>
      </c>
      <c r="O17" s="37">
        <v>1</v>
      </c>
      <c r="Q17" s="37">
        <v>2</v>
      </c>
      <c r="R17" s="37">
        <v>1</v>
      </c>
      <c r="S17" s="37">
        <v>6</v>
      </c>
      <c r="T17" s="37">
        <v>2</v>
      </c>
      <c r="V17">
        <f t="shared" si="0"/>
        <v>38</v>
      </c>
    </row>
    <row r="18" spans="1:22" ht="12.75">
      <c r="A18" s="194">
        <v>14</v>
      </c>
      <c r="B18" s="37">
        <v>2</v>
      </c>
      <c r="C18" s="37">
        <v>1</v>
      </c>
      <c r="D18" s="37">
        <v>2</v>
      </c>
      <c r="E18" s="37">
        <v>1</v>
      </c>
      <c r="G18" s="37">
        <v>2</v>
      </c>
      <c r="H18" s="37">
        <v>2</v>
      </c>
      <c r="I18" s="37">
        <v>2</v>
      </c>
      <c r="J18" s="37">
        <v>2</v>
      </c>
      <c r="L18" s="37">
        <v>2</v>
      </c>
      <c r="M18" s="37">
        <v>1</v>
      </c>
      <c r="N18" s="37">
        <v>2</v>
      </c>
      <c r="O18" s="37">
        <v>1</v>
      </c>
      <c r="Q18" s="37">
        <v>2</v>
      </c>
      <c r="R18" s="37">
        <v>2</v>
      </c>
      <c r="S18" s="37">
        <v>2</v>
      </c>
      <c r="T18" s="37">
        <v>2</v>
      </c>
      <c r="V18">
        <f t="shared" si="0"/>
        <v>33</v>
      </c>
    </row>
    <row r="19" spans="1:22" ht="12.75">
      <c r="A19" s="194">
        <v>15</v>
      </c>
      <c r="B19" s="37">
        <v>1</v>
      </c>
      <c r="C19" s="37">
        <v>2</v>
      </c>
      <c r="D19" s="37">
        <v>1</v>
      </c>
      <c r="E19" s="37">
        <v>1</v>
      </c>
      <c r="G19" s="37">
        <v>1</v>
      </c>
      <c r="H19" s="37">
        <v>1</v>
      </c>
      <c r="I19" s="37">
        <v>1</v>
      </c>
      <c r="J19" s="37">
        <v>1</v>
      </c>
      <c r="L19" s="37">
        <v>1</v>
      </c>
      <c r="M19" s="37">
        <v>1</v>
      </c>
      <c r="N19" s="37">
        <v>2</v>
      </c>
      <c r="O19" s="37">
        <v>1</v>
      </c>
      <c r="Q19" s="37">
        <v>1</v>
      </c>
      <c r="R19" s="37">
        <v>1</v>
      </c>
      <c r="S19" s="37">
        <v>2</v>
      </c>
      <c r="T19" s="37">
        <v>1</v>
      </c>
      <c r="V19">
        <f t="shared" si="0"/>
        <v>23</v>
      </c>
    </row>
    <row r="20" spans="1:22" ht="12.75">
      <c r="A20" s="194">
        <v>16</v>
      </c>
      <c r="B20" s="37">
        <v>1</v>
      </c>
      <c r="C20" s="37">
        <v>1</v>
      </c>
      <c r="D20" s="37">
        <v>2</v>
      </c>
      <c r="E20" s="37">
        <v>1</v>
      </c>
      <c r="G20" s="37">
        <v>1</v>
      </c>
      <c r="H20" s="37">
        <v>1</v>
      </c>
      <c r="I20" s="37">
        <v>3</v>
      </c>
      <c r="J20" s="37">
        <v>1</v>
      </c>
      <c r="L20" s="37">
        <v>1</v>
      </c>
      <c r="M20" s="37">
        <v>1</v>
      </c>
      <c r="N20" s="37">
        <v>2</v>
      </c>
      <c r="O20" s="37">
        <v>4</v>
      </c>
      <c r="Q20" s="37">
        <v>1</v>
      </c>
      <c r="R20" s="37">
        <v>1</v>
      </c>
      <c r="S20" s="37">
        <v>1</v>
      </c>
      <c r="T20" s="37">
        <v>2</v>
      </c>
      <c r="V20">
        <f t="shared" si="0"/>
        <v>32</v>
      </c>
    </row>
    <row r="21" spans="1:22" ht="12.75">
      <c r="A21" s="194">
        <v>17</v>
      </c>
      <c r="B21" s="37">
        <v>2</v>
      </c>
      <c r="C21" s="37">
        <v>1</v>
      </c>
      <c r="D21" s="37">
        <v>1</v>
      </c>
      <c r="E21" s="37">
        <v>1</v>
      </c>
      <c r="G21" s="37">
        <v>2</v>
      </c>
      <c r="H21" s="37">
        <v>1</v>
      </c>
      <c r="I21" s="37">
        <v>1</v>
      </c>
      <c r="J21" s="37">
        <v>2</v>
      </c>
      <c r="L21" s="37">
        <v>4</v>
      </c>
      <c r="M21" s="37">
        <v>2</v>
      </c>
      <c r="N21" s="37">
        <v>2</v>
      </c>
      <c r="O21" s="37">
        <v>2</v>
      </c>
      <c r="Q21" s="37">
        <v>2</v>
      </c>
      <c r="R21" s="37">
        <v>1</v>
      </c>
      <c r="S21" s="37">
        <v>2</v>
      </c>
      <c r="T21" s="37">
        <v>2</v>
      </c>
      <c r="V21">
        <f t="shared" si="0"/>
        <v>36</v>
      </c>
    </row>
    <row r="22" spans="1:22" ht="13.5" thickBot="1">
      <c r="A22" s="194">
        <v>18</v>
      </c>
      <c r="B22" s="37">
        <v>2</v>
      </c>
      <c r="C22" s="37">
        <v>1</v>
      </c>
      <c r="D22" s="37">
        <v>2</v>
      </c>
      <c r="E22" s="37">
        <v>2</v>
      </c>
      <c r="G22" s="37">
        <v>1</v>
      </c>
      <c r="H22" s="37">
        <v>1</v>
      </c>
      <c r="I22" s="37">
        <v>2</v>
      </c>
      <c r="J22" s="37">
        <v>1</v>
      </c>
      <c r="L22" s="37">
        <v>2</v>
      </c>
      <c r="M22" s="37">
        <v>2</v>
      </c>
      <c r="N22" s="37">
        <v>2</v>
      </c>
      <c r="O22" s="37">
        <v>2</v>
      </c>
      <c r="Q22" s="37">
        <v>2</v>
      </c>
      <c r="R22" s="37">
        <v>2</v>
      </c>
      <c r="S22" s="37">
        <v>1</v>
      </c>
      <c r="T22" s="37">
        <v>1</v>
      </c>
      <c r="V22">
        <f t="shared" si="0"/>
        <v>36</v>
      </c>
    </row>
    <row r="23" spans="2:22" ht="13.5" thickBot="1">
      <c r="B23" s="38">
        <f>SUM(B5:B22)</f>
        <v>28</v>
      </c>
      <c r="C23" s="38">
        <f>SUM(C5:C22)</f>
        <v>26</v>
      </c>
      <c r="D23" s="38">
        <f>SUM(D5:D22)</f>
        <v>28</v>
      </c>
      <c r="E23" s="38">
        <f>SUM(E5:E22)</f>
        <v>23</v>
      </c>
      <c r="G23" s="38">
        <f>SUM(G5:G22)</f>
        <v>24</v>
      </c>
      <c r="H23" s="38">
        <f>SUM(H5:H22)</f>
        <v>23</v>
      </c>
      <c r="I23" s="38">
        <f>SUM(I5:I22)</f>
        <v>25</v>
      </c>
      <c r="J23" s="38">
        <f>SUM(J5:J22)</f>
        <v>27</v>
      </c>
      <c r="L23" s="38">
        <f>SUM(L5:L22)</f>
        <v>31</v>
      </c>
      <c r="M23" s="38">
        <f>SUM(M5:M22)</f>
        <v>26</v>
      </c>
      <c r="N23" s="38">
        <f>SUM(N5:N22)</f>
        <v>32</v>
      </c>
      <c r="O23" s="38">
        <f>SUM(O5:O22)</f>
        <v>31</v>
      </c>
      <c r="Q23" s="38">
        <f>SUM(Q5:Q22)</f>
        <v>24</v>
      </c>
      <c r="R23" s="38">
        <f>SUM(R5:R22)</f>
        <v>24</v>
      </c>
      <c r="S23" s="38">
        <f>SUM(S5:S22)</f>
        <v>34</v>
      </c>
      <c r="T23" s="38">
        <f>SUM(T5:T22)</f>
        <v>25</v>
      </c>
      <c r="V23">
        <f t="shared" si="0"/>
        <v>544</v>
      </c>
    </row>
    <row r="25" spans="6:21" ht="12.75">
      <c r="F25">
        <f>SUM(B23:E23)</f>
        <v>105</v>
      </c>
      <c r="K25">
        <f>SUM(G23:J23)</f>
        <v>99</v>
      </c>
      <c r="P25">
        <f>SUM(L23:O23)</f>
        <v>120</v>
      </c>
      <c r="U25">
        <f>SUM(Q23:T23)</f>
        <v>107</v>
      </c>
    </row>
    <row r="26" spans="2:20" ht="22.5" customHeight="1">
      <c r="B26" s="33" t="s">
        <v>108</v>
      </c>
      <c r="C26" s="33"/>
      <c r="D26" s="33"/>
      <c r="E26" s="33"/>
      <c r="F26" s="33"/>
      <c r="G26" s="33" t="s">
        <v>102</v>
      </c>
      <c r="H26" s="33"/>
      <c r="I26" s="33"/>
      <c r="J26" s="33"/>
      <c r="K26" s="33"/>
      <c r="L26" s="33" t="s">
        <v>103</v>
      </c>
      <c r="M26" s="33"/>
      <c r="N26" s="33"/>
      <c r="O26" s="33"/>
      <c r="P26" s="33"/>
      <c r="Q26" s="33" t="s">
        <v>103</v>
      </c>
      <c r="R26" s="33"/>
      <c r="S26" s="33"/>
      <c r="T26" s="33"/>
    </row>
    <row r="27" spans="2:20" ht="16.5" customHeight="1">
      <c r="B27" s="42" t="s">
        <v>145</v>
      </c>
      <c r="C27" s="43"/>
      <c r="D27" s="43"/>
      <c r="E27" s="43"/>
      <c r="G27" s="42" t="s">
        <v>162</v>
      </c>
      <c r="H27" s="43"/>
      <c r="I27" s="43"/>
      <c r="J27" s="43"/>
      <c r="L27" s="42" t="s">
        <v>8</v>
      </c>
      <c r="M27" s="43"/>
      <c r="N27" s="43"/>
      <c r="O27" s="43"/>
      <c r="Q27" s="42" t="s">
        <v>8</v>
      </c>
      <c r="R27" s="43"/>
      <c r="S27" s="43"/>
      <c r="T27" s="43"/>
    </row>
    <row r="29" spans="1:20" ht="12.75">
      <c r="A29" s="194">
        <v>1</v>
      </c>
      <c r="B29" s="37">
        <v>2</v>
      </c>
      <c r="C29" s="37">
        <v>1</v>
      </c>
      <c r="D29" s="37">
        <v>1</v>
      </c>
      <c r="E29" s="37">
        <v>1</v>
      </c>
      <c r="G29" s="37">
        <v>2</v>
      </c>
      <c r="H29" s="37">
        <v>2</v>
      </c>
      <c r="I29" s="37">
        <v>1</v>
      </c>
      <c r="J29" s="37">
        <v>1</v>
      </c>
      <c r="L29" s="37"/>
      <c r="M29" s="37"/>
      <c r="N29" s="37"/>
      <c r="O29" s="37"/>
      <c r="Q29" s="37"/>
      <c r="R29" s="37"/>
      <c r="S29" s="37"/>
      <c r="T29" s="37"/>
    </row>
    <row r="30" spans="1:20" ht="12.75">
      <c r="A30" s="194">
        <v>2</v>
      </c>
      <c r="B30" s="37">
        <v>1</v>
      </c>
      <c r="C30" s="37">
        <v>1</v>
      </c>
      <c r="D30" s="37">
        <v>1</v>
      </c>
      <c r="E30" s="37">
        <v>1</v>
      </c>
      <c r="G30" s="37">
        <v>1</v>
      </c>
      <c r="H30" s="37">
        <v>2</v>
      </c>
      <c r="I30" s="37">
        <v>1</v>
      </c>
      <c r="J30" s="37">
        <v>3</v>
      </c>
      <c r="L30" s="37"/>
      <c r="M30" s="37"/>
      <c r="N30" s="37"/>
      <c r="O30" s="37"/>
      <c r="Q30" s="37"/>
      <c r="R30" s="37"/>
      <c r="S30" s="37"/>
      <c r="T30" s="37"/>
    </row>
    <row r="31" spans="1:20" ht="12.75">
      <c r="A31" s="194">
        <v>3</v>
      </c>
      <c r="B31" s="37">
        <v>1</v>
      </c>
      <c r="C31" s="37">
        <v>1</v>
      </c>
      <c r="D31" s="37">
        <v>1</v>
      </c>
      <c r="E31" s="37">
        <v>1</v>
      </c>
      <c r="G31" s="37">
        <v>2</v>
      </c>
      <c r="H31" s="37">
        <v>4</v>
      </c>
      <c r="I31" s="37">
        <v>1</v>
      </c>
      <c r="J31" s="37">
        <v>1</v>
      </c>
      <c r="L31" s="37"/>
      <c r="M31" s="37"/>
      <c r="N31" s="37"/>
      <c r="O31" s="37"/>
      <c r="Q31" s="37"/>
      <c r="R31" s="37"/>
      <c r="S31" s="37"/>
      <c r="T31" s="37"/>
    </row>
    <row r="32" spans="1:20" ht="12.75">
      <c r="A32" s="194">
        <v>4</v>
      </c>
      <c r="B32" s="37">
        <v>4</v>
      </c>
      <c r="C32" s="37">
        <v>1</v>
      </c>
      <c r="D32" s="37">
        <v>3</v>
      </c>
      <c r="E32" s="37">
        <v>1</v>
      </c>
      <c r="G32" s="37">
        <v>2</v>
      </c>
      <c r="H32" s="37">
        <v>2</v>
      </c>
      <c r="I32" s="37">
        <v>2</v>
      </c>
      <c r="J32" s="37">
        <v>1</v>
      </c>
      <c r="L32" s="37"/>
      <c r="M32" s="37"/>
      <c r="N32" s="37"/>
      <c r="O32" s="37"/>
      <c r="Q32" s="37"/>
      <c r="R32" s="37"/>
      <c r="S32" s="37"/>
      <c r="T32" s="37"/>
    </row>
    <row r="33" spans="1:20" ht="12.75">
      <c r="A33" s="194">
        <v>5</v>
      </c>
      <c r="B33" s="37">
        <v>2</v>
      </c>
      <c r="C33" s="37">
        <v>1</v>
      </c>
      <c r="D33" s="37">
        <v>1</v>
      </c>
      <c r="E33" s="37">
        <v>1</v>
      </c>
      <c r="G33" s="37">
        <v>2</v>
      </c>
      <c r="H33" s="37">
        <v>1</v>
      </c>
      <c r="I33" s="37">
        <v>2</v>
      </c>
      <c r="J33" s="37">
        <v>2</v>
      </c>
      <c r="L33" s="37"/>
      <c r="M33" s="37"/>
      <c r="N33" s="37"/>
      <c r="O33" s="37"/>
      <c r="Q33" s="37"/>
      <c r="R33" s="37"/>
      <c r="S33" s="37"/>
      <c r="T33" s="37"/>
    </row>
    <row r="34" spans="1:20" ht="12.75">
      <c r="A34" s="194">
        <v>6</v>
      </c>
      <c r="B34" s="37">
        <v>1</v>
      </c>
      <c r="C34" s="37">
        <v>2</v>
      </c>
      <c r="D34" s="37">
        <v>1</v>
      </c>
      <c r="E34" s="37">
        <v>1</v>
      </c>
      <c r="G34" s="37">
        <v>1</v>
      </c>
      <c r="H34" s="37">
        <v>2</v>
      </c>
      <c r="I34" s="37">
        <v>1</v>
      </c>
      <c r="J34" s="37">
        <v>1</v>
      </c>
      <c r="L34" s="37"/>
      <c r="M34" s="37"/>
      <c r="N34" s="37"/>
      <c r="O34" s="37"/>
      <c r="Q34" s="37"/>
      <c r="R34" s="37"/>
      <c r="S34" s="37"/>
      <c r="T34" s="37"/>
    </row>
    <row r="35" spans="1:20" ht="12.75">
      <c r="A35" s="194">
        <v>7</v>
      </c>
      <c r="B35" s="37">
        <v>2</v>
      </c>
      <c r="C35" s="37">
        <v>2</v>
      </c>
      <c r="D35" s="37">
        <v>2</v>
      </c>
      <c r="E35" s="37">
        <v>5</v>
      </c>
      <c r="G35" s="37">
        <v>1</v>
      </c>
      <c r="H35" s="37">
        <v>2</v>
      </c>
      <c r="I35" s="37">
        <v>2</v>
      </c>
      <c r="J35" s="37">
        <v>5</v>
      </c>
      <c r="L35" s="37"/>
      <c r="M35" s="37"/>
      <c r="N35" s="37"/>
      <c r="O35" s="37"/>
      <c r="Q35" s="37"/>
      <c r="R35" s="37"/>
      <c r="S35" s="37"/>
      <c r="T35" s="37"/>
    </row>
    <row r="36" spans="1:20" ht="12.75">
      <c r="A36" s="194">
        <v>8</v>
      </c>
      <c r="B36" s="37">
        <v>1</v>
      </c>
      <c r="C36" s="37">
        <v>2</v>
      </c>
      <c r="D36" s="37">
        <v>2</v>
      </c>
      <c r="E36" s="37">
        <v>2</v>
      </c>
      <c r="G36" s="37">
        <v>1</v>
      </c>
      <c r="H36" s="37">
        <v>2</v>
      </c>
      <c r="I36" s="37">
        <v>2</v>
      </c>
      <c r="J36" s="37">
        <v>2</v>
      </c>
      <c r="L36" s="37"/>
      <c r="M36" s="37"/>
      <c r="N36" s="37"/>
      <c r="O36" s="37"/>
      <c r="Q36" s="37"/>
      <c r="R36" s="37"/>
      <c r="S36" s="37"/>
      <c r="T36" s="37"/>
    </row>
    <row r="37" spans="1:20" ht="12.75">
      <c r="A37" s="194">
        <v>9</v>
      </c>
      <c r="B37" s="37">
        <v>1</v>
      </c>
      <c r="C37" s="37">
        <v>1</v>
      </c>
      <c r="D37" s="37">
        <v>1</v>
      </c>
      <c r="E37" s="37">
        <v>1</v>
      </c>
      <c r="G37" s="37">
        <v>1</v>
      </c>
      <c r="H37" s="37">
        <v>1</v>
      </c>
      <c r="I37" s="37">
        <v>1</v>
      </c>
      <c r="J37" s="37">
        <v>1</v>
      </c>
      <c r="L37" s="37"/>
      <c r="M37" s="37"/>
      <c r="N37" s="37"/>
      <c r="O37" s="37"/>
      <c r="Q37" s="37"/>
      <c r="R37" s="37"/>
      <c r="S37" s="37"/>
      <c r="T37" s="37"/>
    </row>
    <row r="38" spans="1:20" ht="12.75">
      <c r="A38" s="194">
        <v>10</v>
      </c>
      <c r="B38" s="37">
        <v>1</v>
      </c>
      <c r="C38" s="37">
        <v>1</v>
      </c>
      <c r="D38" s="37">
        <v>2</v>
      </c>
      <c r="E38" s="37">
        <v>1</v>
      </c>
      <c r="G38" s="37">
        <v>1</v>
      </c>
      <c r="H38" s="37">
        <v>1</v>
      </c>
      <c r="I38" s="37">
        <v>2</v>
      </c>
      <c r="J38" s="37">
        <v>2</v>
      </c>
      <c r="L38" s="37"/>
      <c r="M38" s="37"/>
      <c r="N38" s="37"/>
      <c r="O38" s="37"/>
      <c r="Q38" s="37"/>
      <c r="R38" s="37"/>
      <c r="S38" s="37"/>
      <c r="T38" s="37"/>
    </row>
    <row r="39" spans="1:20" ht="12.75">
      <c r="A39" s="194">
        <v>11</v>
      </c>
      <c r="B39" s="37">
        <v>1</v>
      </c>
      <c r="C39" s="37">
        <v>2</v>
      </c>
      <c r="D39" s="37">
        <v>1</v>
      </c>
      <c r="E39" s="37">
        <v>1</v>
      </c>
      <c r="G39" s="37">
        <v>1</v>
      </c>
      <c r="H39" s="37">
        <v>2</v>
      </c>
      <c r="I39" s="37">
        <v>2</v>
      </c>
      <c r="J39" s="37">
        <v>2</v>
      </c>
      <c r="L39" s="37"/>
      <c r="M39" s="37"/>
      <c r="N39" s="37"/>
      <c r="O39" s="37"/>
      <c r="Q39" s="37"/>
      <c r="R39" s="37"/>
      <c r="S39" s="37"/>
      <c r="T39" s="37"/>
    </row>
    <row r="40" spans="1:20" ht="12.75">
      <c r="A40" s="194">
        <v>12</v>
      </c>
      <c r="B40" s="37">
        <v>2</v>
      </c>
      <c r="C40" s="37">
        <v>1</v>
      </c>
      <c r="D40" s="37">
        <v>2</v>
      </c>
      <c r="E40" s="37">
        <v>1</v>
      </c>
      <c r="G40" s="37">
        <v>3</v>
      </c>
      <c r="H40" s="37">
        <v>1</v>
      </c>
      <c r="I40" s="37">
        <v>1</v>
      </c>
      <c r="J40" s="37">
        <v>1</v>
      </c>
      <c r="L40" s="37"/>
      <c r="M40" s="37"/>
      <c r="N40" s="37"/>
      <c r="O40" s="37"/>
      <c r="Q40" s="37"/>
      <c r="R40" s="37"/>
      <c r="S40" s="37"/>
      <c r="T40" s="37"/>
    </row>
    <row r="41" spans="1:20" ht="12.75">
      <c r="A41" s="194">
        <v>13</v>
      </c>
      <c r="B41" s="37">
        <v>5</v>
      </c>
      <c r="C41" s="37">
        <v>1</v>
      </c>
      <c r="D41" s="37">
        <v>1</v>
      </c>
      <c r="E41" s="37">
        <v>1</v>
      </c>
      <c r="G41" s="37">
        <v>1</v>
      </c>
      <c r="H41" s="37">
        <v>1</v>
      </c>
      <c r="I41" s="37">
        <v>1</v>
      </c>
      <c r="J41" s="37">
        <v>1</v>
      </c>
      <c r="L41" s="37"/>
      <c r="M41" s="37"/>
      <c r="N41" s="37"/>
      <c r="O41" s="37"/>
      <c r="Q41" s="37"/>
      <c r="R41" s="37"/>
      <c r="S41" s="37"/>
      <c r="T41" s="37"/>
    </row>
    <row r="42" spans="1:20" ht="12.75">
      <c r="A42" s="194">
        <v>14</v>
      </c>
      <c r="B42" s="37">
        <v>1</v>
      </c>
      <c r="C42" s="37">
        <v>1</v>
      </c>
      <c r="D42" s="37">
        <v>1</v>
      </c>
      <c r="E42" s="37">
        <v>2</v>
      </c>
      <c r="G42" s="37">
        <v>1</v>
      </c>
      <c r="H42" s="37">
        <v>2</v>
      </c>
      <c r="I42" s="37">
        <v>1</v>
      </c>
      <c r="J42" s="37">
        <v>1</v>
      </c>
      <c r="L42" s="37"/>
      <c r="M42" s="37"/>
      <c r="N42" s="37"/>
      <c r="O42" s="37"/>
      <c r="Q42" s="37"/>
      <c r="R42" s="37"/>
      <c r="S42" s="37"/>
      <c r="T42" s="37"/>
    </row>
    <row r="43" spans="1:20" ht="12.75">
      <c r="A43" s="194">
        <v>15</v>
      </c>
      <c r="B43" s="37">
        <v>1</v>
      </c>
      <c r="C43" s="37">
        <v>1</v>
      </c>
      <c r="D43" s="37">
        <v>1</v>
      </c>
      <c r="E43" s="37">
        <v>1</v>
      </c>
      <c r="G43" s="37">
        <v>1</v>
      </c>
      <c r="H43" s="37">
        <v>1</v>
      </c>
      <c r="I43" s="37">
        <v>1</v>
      </c>
      <c r="J43" s="37">
        <v>1</v>
      </c>
      <c r="L43" s="37"/>
      <c r="M43" s="37"/>
      <c r="N43" s="37"/>
      <c r="O43" s="37"/>
      <c r="Q43" s="37"/>
      <c r="R43" s="37"/>
      <c r="S43" s="37"/>
      <c r="T43" s="37"/>
    </row>
    <row r="44" spans="1:20" ht="12.75">
      <c r="A44" s="194">
        <v>16</v>
      </c>
      <c r="B44" s="37">
        <v>1</v>
      </c>
      <c r="C44" s="37">
        <v>1</v>
      </c>
      <c r="D44" s="37">
        <v>3</v>
      </c>
      <c r="E44" s="37">
        <v>3</v>
      </c>
      <c r="G44" s="37">
        <v>2</v>
      </c>
      <c r="H44" s="37">
        <v>1</v>
      </c>
      <c r="I44" s="37">
        <v>2</v>
      </c>
      <c r="J44" s="37">
        <v>2</v>
      </c>
      <c r="L44" s="37"/>
      <c r="M44" s="37"/>
      <c r="N44" s="37"/>
      <c r="O44" s="37"/>
      <c r="Q44" s="37"/>
      <c r="R44" s="37"/>
      <c r="S44" s="37"/>
      <c r="T44" s="37"/>
    </row>
    <row r="45" spans="1:20" ht="12.75">
      <c r="A45" s="194">
        <v>17</v>
      </c>
      <c r="B45" s="37">
        <v>3</v>
      </c>
      <c r="C45" s="37">
        <v>2</v>
      </c>
      <c r="D45" s="37">
        <v>2</v>
      </c>
      <c r="E45" s="37">
        <v>1</v>
      </c>
      <c r="G45" s="37">
        <v>7</v>
      </c>
      <c r="H45" s="37">
        <v>3</v>
      </c>
      <c r="I45" s="37">
        <v>2</v>
      </c>
      <c r="J45" s="37">
        <v>2</v>
      </c>
      <c r="L45" s="37"/>
      <c r="M45" s="37"/>
      <c r="N45" s="37"/>
      <c r="O45" s="37"/>
      <c r="Q45" s="37"/>
      <c r="R45" s="37"/>
      <c r="S45" s="37"/>
      <c r="T45" s="37"/>
    </row>
    <row r="46" spans="1:20" ht="13.5" thickBot="1">
      <c r="A46" s="194">
        <v>18</v>
      </c>
      <c r="B46" s="37">
        <v>2</v>
      </c>
      <c r="C46" s="37">
        <v>3</v>
      </c>
      <c r="D46" s="37">
        <v>3</v>
      </c>
      <c r="E46" s="37">
        <v>2</v>
      </c>
      <c r="G46" s="37">
        <v>2</v>
      </c>
      <c r="H46" s="37">
        <v>2</v>
      </c>
      <c r="I46" s="37">
        <v>3</v>
      </c>
      <c r="J46" s="37">
        <v>2</v>
      </c>
      <c r="L46" s="37"/>
      <c r="M46" s="37"/>
      <c r="N46" s="37"/>
      <c r="O46" s="37"/>
      <c r="Q46" s="37"/>
      <c r="R46" s="37"/>
      <c r="S46" s="37"/>
      <c r="T46" s="37"/>
    </row>
    <row r="47" spans="2:20" ht="13.5" thickBot="1">
      <c r="B47" s="38">
        <f>SUM(B29:B46)</f>
        <v>32</v>
      </c>
      <c r="C47" s="38">
        <f>SUM(C29:C46)</f>
        <v>25</v>
      </c>
      <c r="D47" s="38">
        <f>SUM(D29:D46)</f>
        <v>29</v>
      </c>
      <c r="E47" s="38">
        <f>SUM(E29:E46)</f>
        <v>27</v>
      </c>
      <c r="G47" s="38">
        <f>SUM(G29:G46)</f>
        <v>32</v>
      </c>
      <c r="H47" s="38">
        <f>SUM(H29:H46)</f>
        <v>32</v>
      </c>
      <c r="I47" s="38">
        <f>SUM(I29:I46)</f>
        <v>28</v>
      </c>
      <c r="J47" s="38">
        <f>SUM(J29:J46)</f>
        <v>31</v>
      </c>
      <c r="L47" s="38">
        <f>SUM(L29:L46)</f>
        <v>0</v>
      </c>
      <c r="M47" s="38">
        <f>SUM(M29:M46)</f>
        <v>0</v>
      </c>
      <c r="N47" s="38">
        <f>SUM(N29:N46)</f>
        <v>0</v>
      </c>
      <c r="O47" s="38">
        <f>SUM(O29:O46)</f>
        <v>0</v>
      </c>
      <c r="Q47" s="38">
        <f>SUM(Q29:Q46)</f>
        <v>0</v>
      </c>
      <c r="R47" s="38">
        <f>SUM(R29:R46)</f>
        <v>0</v>
      </c>
      <c r="S47" s="38">
        <f>SUM(S29:S46)</f>
        <v>0</v>
      </c>
      <c r="T47" s="38">
        <f>SUM(T29:T46)</f>
        <v>0</v>
      </c>
    </row>
    <row r="49" spans="6:11" ht="12.75">
      <c r="F49">
        <f>SUM(B47:E47)</f>
        <v>113</v>
      </c>
      <c r="K49">
        <f>SUM(G47:J47)</f>
        <v>123</v>
      </c>
    </row>
  </sheetData>
  <sheetProtection/>
  <conditionalFormatting sqref="L47:O47 B47:E47 G47:J47 G23:J23 L23:O23 Q23:T23 Q47:T47 B23:E23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:V23"/>
    </sheetView>
  </sheetViews>
  <sheetFormatPr defaultColWidth="11.421875" defaultRowHeight="12.75"/>
  <cols>
    <col min="1" max="1" width="3.57421875" style="194" customWidth="1"/>
    <col min="2" max="5" width="4.140625" style="0" customWidth="1"/>
    <col min="6" max="6" width="8.7109375" style="0" customWidth="1"/>
    <col min="7" max="10" width="4.140625" style="0" customWidth="1"/>
    <col min="11" max="11" width="8.7109375" style="0" customWidth="1"/>
    <col min="12" max="15" width="4.140625" style="0" customWidth="1"/>
    <col min="16" max="16" width="8.7109375" style="0" customWidth="1"/>
    <col min="17" max="20" width="4.140625" style="0" customWidth="1"/>
  </cols>
  <sheetData>
    <row r="1" spans="2:6" ht="22.5" customHeight="1">
      <c r="B1" s="44" t="s">
        <v>101</v>
      </c>
      <c r="C1" s="43"/>
      <c r="D1" s="43"/>
      <c r="E1" s="43"/>
      <c r="F1" s="43"/>
    </row>
    <row r="2" spans="1:20" s="40" customFormat="1" ht="22.5" customHeight="1">
      <c r="A2" s="195"/>
      <c r="B2" s="58" t="s">
        <v>104</v>
      </c>
      <c r="C2" s="58"/>
      <c r="D2" s="58"/>
      <c r="E2" s="58"/>
      <c r="F2" s="58"/>
      <c r="G2" s="58" t="s">
        <v>105</v>
      </c>
      <c r="H2" s="58"/>
      <c r="I2" s="58"/>
      <c r="J2" s="58"/>
      <c r="K2" s="58"/>
      <c r="L2" s="58" t="s">
        <v>106</v>
      </c>
      <c r="M2" s="58"/>
      <c r="N2" s="58"/>
      <c r="O2" s="58"/>
      <c r="P2" s="58"/>
      <c r="Q2" s="58" t="s">
        <v>107</v>
      </c>
      <c r="R2" s="58"/>
      <c r="S2" s="58"/>
      <c r="T2" s="58"/>
    </row>
    <row r="3" spans="2:20" ht="16.5" customHeight="1">
      <c r="B3" s="42" t="s">
        <v>157</v>
      </c>
      <c r="C3" s="43"/>
      <c r="D3" s="43"/>
      <c r="E3" s="43"/>
      <c r="G3" s="42" t="s">
        <v>165</v>
      </c>
      <c r="H3" s="43"/>
      <c r="I3" s="43"/>
      <c r="J3" s="43"/>
      <c r="L3" s="42" t="s">
        <v>140</v>
      </c>
      <c r="M3" s="43"/>
      <c r="N3" s="43"/>
      <c r="O3" s="43"/>
      <c r="Q3" s="42" t="s">
        <v>139</v>
      </c>
      <c r="R3" s="43"/>
      <c r="S3" s="43"/>
      <c r="T3" s="43"/>
    </row>
    <row r="5" spans="1:22" ht="12.75">
      <c r="A5" s="194">
        <v>1</v>
      </c>
      <c r="B5" s="37">
        <v>2</v>
      </c>
      <c r="C5" s="37">
        <v>1</v>
      </c>
      <c r="D5" s="37">
        <v>2</v>
      </c>
      <c r="E5" s="37">
        <v>2</v>
      </c>
      <c r="G5" s="37">
        <v>1</v>
      </c>
      <c r="H5" s="37">
        <v>1</v>
      </c>
      <c r="I5" s="37">
        <v>1</v>
      </c>
      <c r="J5" s="37">
        <v>2</v>
      </c>
      <c r="L5" s="37">
        <v>1</v>
      </c>
      <c r="M5" s="37">
        <v>2</v>
      </c>
      <c r="N5" s="37">
        <v>1</v>
      </c>
      <c r="O5" s="37">
        <v>2</v>
      </c>
      <c r="Q5" s="37">
        <v>1</v>
      </c>
      <c r="R5" s="37">
        <v>2</v>
      </c>
      <c r="S5" s="37">
        <v>2</v>
      </c>
      <c r="T5" s="37">
        <v>1</v>
      </c>
      <c r="V5">
        <f>B5+C5+D5+E5+G5+H5+I5+J5+L5+M5+N5+O5+Q5+R5+S5+T5+B29+C29+D29+E29</f>
        <v>30</v>
      </c>
    </row>
    <row r="6" spans="1:22" ht="12.75">
      <c r="A6" s="194">
        <v>2</v>
      </c>
      <c r="B6" s="37">
        <v>2</v>
      </c>
      <c r="C6" s="37">
        <v>2</v>
      </c>
      <c r="D6" s="37">
        <v>2</v>
      </c>
      <c r="E6" s="37">
        <v>2</v>
      </c>
      <c r="G6" s="37">
        <v>3</v>
      </c>
      <c r="H6" s="37">
        <v>1</v>
      </c>
      <c r="I6" s="37">
        <v>3</v>
      </c>
      <c r="J6" s="37">
        <v>2</v>
      </c>
      <c r="L6" s="37">
        <v>1</v>
      </c>
      <c r="M6" s="37">
        <v>1</v>
      </c>
      <c r="N6" s="37">
        <v>2</v>
      </c>
      <c r="O6" s="37">
        <v>3</v>
      </c>
      <c r="Q6" s="37">
        <v>1</v>
      </c>
      <c r="R6" s="37">
        <v>1</v>
      </c>
      <c r="S6" s="37">
        <v>2</v>
      </c>
      <c r="T6" s="37">
        <v>2</v>
      </c>
      <c r="V6">
        <f aca="true" t="shared" si="0" ref="V6:V23">B6+C6+D6+E6+G6+H6+I6+J6+L6+M6+N6+O6+Q6+R6+S6+T6+B30+C30+D30+E30</f>
        <v>36</v>
      </c>
    </row>
    <row r="7" spans="1:22" ht="12.75">
      <c r="A7" s="194">
        <v>3</v>
      </c>
      <c r="B7" s="37">
        <v>2</v>
      </c>
      <c r="C7" s="37">
        <v>1</v>
      </c>
      <c r="D7" s="37">
        <v>1</v>
      </c>
      <c r="E7" s="37">
        <v>1</v>
      </c>
      <c r="G7" s="37">
        <v>1</v>
      </c>
      <c r="H7" s="37">
        <v>1</v>
      </c>
      <c r="I7" s="37">
        <v>1</v>
      </c>
      <c r="J7" s="37">
        <v>1</v>
      </c>
      <c r="L7" s="37">
        <v>1</v>
      </c>
      <c r="M7" s="37">
        <v>2</v>
      </c>
      <c r="N7" s="37">
        <v>1</v>
      </c>
      <c r="O7" s="37">
        <v>1</v>
      </c>
      <c r="Q7" s="37">
        <v>1</v>
      </c>
      <c r="R7" s="37">
        <v>1</v>
      </c>
      <c r="S7" s="37">
        <v>1</v>
      </c>
      <c r="T7" s="37">
        <v>1</v>
      </c>
      <c r="V7">
        <f t="shared" si="0"/>
        <v>24</v>
      </c>
    </row>
    <row r="8" spans="1:22" ht="12.75">
      <c r="A8" s="194">
        <v>4</v>
      </c>
      <c r="B8" s="37">
        <v>2</v>
      </c>
      <c r="C8" s="37">
        <v>1</v>
      </c>
      <c r="D8" s="37">
        <v>2</v>
      </c>
      <c r="E8" s="37">
        <v>1</v>
      </c>
      <c r="G8" s="37">
        <v>1</v>
      </c>
      <c r="H8" s="37">
        <v>2</v>
      </c>
      <c r="I8" s="37">
        <v>2</v>
      </c>
      <c r="J8" s="37">
        <v>1</v>
      </c>
      <c r="L8" s="37">
        <v>1</v>
      </c>
      <c r="M8" s="37">
        <v>2</v>
      </c>
      <c r="N8" s="37">
        <v>3</v>
      </c>
      <c r="O8" s="37">
        <v>2</v>
      </c>
      <c r="Q8" s="37">
        <v>1</v>
      </c>
      <c r="R8" s="37">
        <v>1</v>
      </c>
      <c r="S8" s="37">
        <v>1</v>
      </c>
      <c r="T8" s="37">
        <v>3</v>
      </c>
      <c r="V8">
        <f t="shared" si="0"/>
        <v>32</v>
      </c>
    </row>
    <row r="9" spans="1:22" ht="12.75">
      <c r="A9" s="194">
        <v>5</v>
      </c>
      <c r="B9" s="37">
        <v>1</v>
      </c>
      <c r="C9" s="37">
        <v>1</v>
      </c>
      <c r="D9" s="37">
        <v>2</v>
      </c>
      <c r="E9" s="37">
        <v>1</v>
      </c>
      <c r="G9" s="37">
        <v>1</v>
      </c>
      <c r="H9" s="37">
        <v>1</v>
      </c>
      <c r="I9" s="37">
        <v>1</v>
      </c>
      <c r="J9" s="37">
        <v>2</v>
      </c>
      <c r="L9" s="37">
        <v>1</v>
      </c>
      <c r="M9" s="37">
        <v>1</v>
      </c>
      <c r="N9" s="37">
        <v>2</v>
      </c>
      <c r="O9" s="37">
        <v>2</v>
      </c>
      <c r="Q9" s="37">
        <v>2</v>
      </c>
      <c r="R9" s="37">
        <v>1</v>
      </c>
      <c r="S9" s="37">
        <v>1</v>
      </c>
      <c r="T9" s="37">
        <v>2</v>
      </c>
      <c r="V9">
        <f t="shared" si="0"/>
        <v>28</v>
      </c>
    </row>
    <row r="10" spans="1:22" ht="12.75">
      <c r="A10" s="194">
        <v>6</v>
      </c>
      <c r="B10" s="37">
        <v>1</v>
      </c>
      <c r="C10" s="37">
        <v>2</v>
      </c>
      <c r="D10" s="37">
        <v>2</v>
      </c>
      <c r="E10" s="37">
        <v>1</v>
      </c>
      <c r="G10" s="37">
        <v>1</v>
      </c>
      <c r="H10" s="37">
        <v>2</v>
      </c>
      <c r="I10" s="37">
        <v>1</v>
      </c>
      <c r="J10" s="37">
        <v>2</v>
      </c>
      <c r="L10" s="37">
        <v>1</v>
      </c>
      <c r="M10" s="37">
        <v>2</v>
      </c>
      <c r="N10" s="37">
        <v>1</v>
      </c>
      <c r="O10" s="37">
        <v>2</v>
      </c>
      <c r="Q10" s="37">
        <v>1</v>
      </c>
      <c r="R10" s="37">
        <v>1</v>
      </c>
      <c r="S10" s="37">
        <v>1</v>
      </c>
      <c r="T10" s="37">
        <v>1</v>
      </c>
      <c r="V10">
        <f t="shared" si="0"/>
        <v>27</v>
      </c>
    </row>
    <row r="11" spans="1:22" ht="12.75">
      <c r="A11" s="194">
        <v>7</v>
      </c>
      <c r="B11" s="37">
        <v>3</v>
      </c>
      <c r="C11" s="37">
        <v>2</v>
      </c>
      <c r="D11" s="37">
        <v>3</v>
      </c>
      <c r="E11" s="37">
        <v>7</v>
      </c>
      <c r="G11" s="37">
        <v>2</v>
      </c>
      <c r="H11" s="37">
        <v>1</v>
      </c>
      <c r="I11" s="37">
        <v>2</v>
      </c>
      <c r="J11" s="37">
        <v>7</v>
      </c>
      <c r="L11" s="37">
        <v>1</v>
      </c>
      <c r="M11" s="37">
        <v>5</v>
      </c>
      <c r="N11" s="37">
        <v>3</v>
      </c>
      <c r="O11" s="37">
        <v>3</v>
      </c>
      <c r="Q11" s="37">
        <v>2</v>
      </c>
      <c r="R11" s="37">
        <v>1</v>
      </c>
      <c r="S11" s="37">
        <v>1</v>
      </c>
      <c r="T11" s="37">
        <v>1</v>
      </c>
      <c r="V11">
        <f t="shared" si="0"/>
        <v>49</v>
      </c>
    </row>
    <row r="12" spans="1:22" ht="12.75">
      <c r="A12" s="194">
        <v>8</v>
      </c>
      <c r="B12" s="37">
        <v>1</v>
      </c>
      <c r="C12" s="37">
        <v>1</v>
      </c>
      <c r="D12" s="37">
        <v>2</v>
      </c>
      <c r="E12" s="37">
        <v>2</v>
      </c>
      <c r="G12" s="37">
        <v>1</v>
      </c>
      <c r="H12" s="37">
        <v>2</v>
      </c>
      <c r="I12" s="37">
        <v>1</v>
      </c>
      <c r="J12" s="37">
        <v>2</v>
      </c>
      <c r="L12" s="37">
        <v>2</v>
      </c>
      <c r="M12" s="37">
        <v>2</v>
      </c>
      <c r="N12" s="37">
        <v>1</v>
      </c>
      <c r="O12" s="37">
        <v>2</v>
      </c>
      <c r="Q12" s="37">
        <v>1</v>
      </c>
      <c r="R12" s="37">
        <v>1</v>
      </c>
      <c r="S12" s="37">
        <v>2</v>
      </c>
      <c r="T12" s="37">
        <v>1</v>
      </c>
      <c r="V12">
        <f t="shared" si="0"/>
        <v>30</v>
      </c>
    </row>
    <row r="13" spans="1:22" ht="12.75">
      <c r="A13" s="194">
        <v>9</v>
      </c>
      <c r="B13" s="37">
        <v>2</v>
      </c>
      <c r="C13" s="37">
        <v>2</v>
      </c>
      <c r="D13" s="37">
        <v>1</v>
      </c>
      <c r="E13" s="37">
        <v>1</v>
      </c>
      <c r="G13" s="37">
        <v>1</v>
      </c>
      <c r="H13" s="37">
        <v>1</v>
      </c>
      <c r="I13" s="37">
        <v>1</v>
      </c>
      <c r="J13" s="37">
        <v>1</v>
      </c>
      <c r="L13" s="37">
        <v>1</v>
      </c>
      <c r="M13" s="37">
        <v>1</v>
      </c>
      <c r="N13" s="37">
        <v>1</v>
      </c>
      <c r="O13" s="37">
        <v>1</v>
      </c>
      <c r="Q13" s="37">
        <v>1</v>
      </c>
      <c r="R13" s="37">
        <v>1</v>
      </c>
      <c r="S13" s="37">
        <v>1</v>
      </c>
      <c r="T13" s="37">
        <v>1</v>
      </c>
      <c r="V13">
        <f t="shared" si="0"/>
        <v>22</v>
      </c>
    </row>
    <row r="14" spans="1:22" ht="12.75">
      <c r="A14" s="194">
        <v>10</v>
      </c>
      <c r="B14" s="37">
        <v>1</v>
      </c>
      <c r="C14" s="37">
        <v>3</v>
      </c>
      <c r="D14" s="37">
        <v>4</v>
      </c>
      <c r="E14" s="37">
        <v>3</v>
      </c>
      <c r="G14" s="37">
        <v>3</v>
      </c>
      <c r="H14" s="37">
        <v>2</v>
      </c>
      <c r="I14" s="37">
        <v>1</v>
      </c>
      <c r="J14" s="37">
        <v>1</v>
      </c>
      <c r="L14" s="37">
        <v>1</v>
      </c>
      <c r="M14" s="37">
        <v>1</v>
      </c>
      <c r="N14" s="37">
        <v>1</v>
      </c>
      <c r="O14" s="37">
        <v>1</v>
      </c>
      <c r="Q14" s="37">
        <v>1</v>
      </c>
      <c r="R14" s="37">
        <v>2</v>
      </c>
      <c r="S14" s="37">
        <v>1</v>
      </c>
      <c r="T14" s="37">
        <v>3</v>
      </c>
      <c r="V14">
        <f t="shared" si="0"/>
        <v>33</v>
      </c>
    </row>
    <row r="15" spans="1:22" ht="12.75">
      <c r="A15" s="194">
        <v>11</v>
      </c>
      <c r="B15" s="37">
        <v>3</v>
      </c>
      <c r="C15" s="37">
        <v>1</v>
      </c>
      <c r="D15" s="37">
        <v>1</v>
      </c>
      <c r="E15" s="37">
        <v>1</v>
      </c>
      <c r="G15" s="37">
        <v>1</v>
      </c>
      <c r="H15" s="37">
        <v>1</v>
      </c>
      <c r="I15" s="37">
        <v>1</v>
      </c>
      <c r="J15" s="37">
        <v>1</v>
      </c>
      <c r="L15" s="37">
        <v>2</v>
      </c>
      <c r="M15" s="37">
        <v>2</v>
      </c>
      <c r="N15" s="37">
        <v>2</v>
      </c>
      <c r="O15" s="37">
        <v>1</v>
      </c>
      <c r="Q15" s="37">
        <v>1</v>
      </c>
      <c r="R15" s="37">
        <v>1</v>
      </c>
      <c r="S15" s="37">
        <v>1</v>
      </c>
      <c r="T15" s="37">
        <v>2</v>
      </c>
      <c r="V15">
        <f t="shared" si="0"/>
        <v>27</v>
      </c>
    </row>
    <row r="16" spans="1:22" ht="12.75">
      <c r="A16" s="194">
        <v>12</v>
      </c>
      <c r="B16" s="37">
        <v>1</v>
      </c>
      <c r="C16" s="37">
        <v>1</v>
      </c>
      <c r="D16" s="37">
        <v>1</v>
      </c>
      <c r="E16" s="37">
        <v>1</v>
      </c>
      <c r="G16" s="37">
        <v>1</v>
      </c>
      <c r="H16" s="37">
        <v>1</v>
      </c>
      <c r="I16" s="37">
        <v>1</v>
      </c>
      <c r="J16" s="37">
        <v>1</v>
      </c>
      <c r="L16" s="37">
        <v>1</v>
      </c>
      <c r="M16" s="37">
        <v>1</v>
      </c>
      <c r="N16" s="37">
        <v>1</v>
      </c>
      <c r="O16" s="37">
        <v>1</v>
      </c>
      <c r="Q16" s="37">
        <v>1</v>
      </c>
      <c r="R16" s="37">
        <v>1</v>
      </c>
      <c r="S16" s="37">
        <v>1</v>
      </c>
      <c r="T16" s="37">
        <v>1</v>
      </c>
      <c r="V16">
        <f t="shared" si="0"/>
        <v>20</v>
      </c>
    </row>
    <row r="17" spans="1:22" ht="12.75">
      <c r="A17" s="194">
        <v>13</v>
      </c>
      <c r="B17" s="37">
        <v>3</v>
      </c>
      <c r="C17" s="37">
        <v>6</v>
      </c>
      <c r="D17" s="37">
        <v>2</v>
      </c>
      <c r="E17" s="37">
        <v>6</v>
      </c>
      <c r="G17" s="37">
        <v>1</v>
      </c>
      <c r="H17" s="37">
        <v>1</v>
      </c>
      <c r="I17" s="37">
        <v>2</v>
      </c>
      <c r="J17" s="37">
        <v>2</v>
      </c>
      <c r="L17" s="37">
        <v>4</v>
      </c>
      <c r="M17" s="37">
        <v>1</v>
      </c>
      <c r="N17" s="37">
        <v>1</v>
      </c>
      <c r="O17" s="37">
        <v>3</v>
      </c>
      <c r="Q17" s="37">
        <v>3</v>
      </c>
      <c r="R17" s="37">
        <v>1</v>
      </c>
      <c r="S17" s="37">
        <v>1</v>
      </c>
      <c r="T17" s="37">
        <v>4</v>
      </c>
      <c r="V17">
        <f t="shared" si="0"/>
        <v>49</v>
      </c>
    </row>
    <row r="18" spans="1:22" ht="12.75">
      <c r="A18" s="194">
        <v>14</v>
      </c>
      <c r="B18" s="37">
        <v>2</v>
      </c>
      <c r="C18" s="37">
        <v>2</v>
      </c>
      <c r="D18" s="37">
        <v>2</v>
      </c>
      <c r="E18" s="37">
        <v>2</v>
      </c>
      <c r="G18" s="37">
        <v>2</v>
      </c>
      <c r="H18" s="37">
        <v>2</v>
      </c>
      <c r="I18" s="37">
        <v>1</v>
      </c>
      <c r="J18" s="37">
        <v>2</v>
      </c>
      <c r="L18" s="37">
        <v>2</v>
      </c>
      <c r="M18" s="37">
        <v>2</v>
      </c>
      <c r="N18" s="37">
        <v>2</v>
      </c>
      <c r="O18" s="37">
        <v>2</v>
      </c>
      <c r="Q18" s="37">
        <v>2</v>
      </c>
      <c r="R18" s="37">
        <v>1</v>
      </c>
      <c r="S18" s="37">
        <v>2</v>
      </c>
      <c r="T18" s="37">
        <v>1</v>
      </c>
      <c r="V18">
        <f t="shared" si="0"/>
        <v>36</v>
      </c>
    </row>
    <row r="19" spans="1:22" ht="12.75">
      <c r="A19" s="194">
        <v>15</v>
      </c>
      <c r="B19" s="37">
        <v>2</v>
      </c>
      <c r="C19" s="37">
        <v>1</v>
      </c>
      <c r="D19" s="37">
        <v>1</v>
      </c>
      <c r="E19" s="37">
        <v>2</v>
      </c>
      <c r="G19" s="37">
        <v>2</v>
      </c>
      <c r="H19" s="37">
        <v>1</v>
      </c>
      <c r="I19" s="37">
        <v>2</v>
      </c>
      <c r="J19" s="37">
        <v>1</v>
      </c>
      <c r="L19" s="37">
        <v>3</v>
      </c>
      <c r="M19" s="37">
        <v>1</v>
      </c>
      <c r="N19" s="37">
        <v>1</v>
      </c>
      <c r="O19" s="37">
        <v>1</v>
      </c>
      <c r="Q19" s="37">
        <v>1</v>
      </c>
      <c r="R19" s="37">
        <v>1</v>
      </c>
      <c r="S19" s="37">
        <v>1</v>
      </c>
      <c r="T19" s="37">
        <v>1</v>
      </c>
      <c r="V19">
        <f t="shared" si="0"/>
        <v>26</v>
      </c>
    </row>
    <row r="20" spans="1:22" ht="12.75">
      <c r="A20" s="194">
        <v>16</v>
      </c>
      <c r="B20" s="37">
        <v>1</v>
      </c>
      <c r="C20" s="37">
        <v>1</v>
      </c>
      <c r="D20" s="37">
        <v>2</v>
      </c>
      <c r="E20" s="37">
        <v>1</v>
      </c>
      <c r="G20" s="37">
        <v>2</v>
      </c>
      <c r="H20" s="37">
        <v>2</v>
      </c>
      <c r="I20" s="37">
        <v>2</v>
      </c>
      <c r="J20" s="37">
        <v>2</v>
      </c>
      <c r="L20" s="37">
        <v>2</v>
      </c>
      <c r="M20" s="37">
        <v>2</v>
      </c>
      <c r="N20" s="37">
        <v>1</v>
      </c>
      <c r="O20" s="37">
        <v>2</v>
      </c>
      <c r="Q20" s="37">
        <v>1</v>
      </c>
      <c r="R20" s="37">
        <v>3</v>
      </c>
      <c r="S20" s="37">
        <v>1</v>
      </c>
      <c r="T20" s="37">
        <v>1</v>
      </c>
      <c r="V20">
        <f t="shared" si="0"/>
        <v>34</v>
      </c>
    </row>
    <row r="21" spans="1:22" ht="12.75">
      <c r="A21" s="194">
        <v>17</v>
      </c>
      <c r="B21" s="37">
        <v>1</v>
      </c>
      <c r="C21" s="37">
        <v>2</v>
      </c>
      <c r="D21" s="37">
        <v>2</v>
      </c>
      <c r="E21" s="37">
        <v>2</v>
      </c>
      <c r="G21" s="37">
        <v>4</v>
      </c>
      <c r="H21" s="37">
        <v>4</v>
      </c>
      <c r="I21" s="37">
        <v>1</v>
      </c>
      <c r="J21" s="37">
        <v>1</v>
      </c>
      <c r="L21" s="37">
        <v>2</v>
      </c>
      <c r="M21" s="37">
        <v>3</v>
      </c>
      <c r="N21" s="37">
        <v>2</v>
      </c>
      <c r="O21" s="37">
        <v>4</v>
      </c>
      <c r="Q21" s="37">
        <v>1</v>
      </c>
      <c r="R21" s="37">
        <v>6</v>
      </c>
      <c r="S21" s="37">
        <v>1</v>
      </c>
      <c r="T21" s="37">
        <v>1</v>
      </c>
      <c r="V21">
        <f t="shared" si="0"/>
        <v>46</v>
      </c>
    </row>
    <row r="22" spans="1:22" ht="13.5" thickBot="1">
      <c r="A22" s="194">
        <v>18</v>
      </c>
      <c r="B22" s="37">
        <v>1</v>
      </c>
      <c r="C22" s="37">
        <v>2</v>
      </c>
      <c r="D22" s="37">
        <v>1</v>
      </c>
      <c r="E22" s="37">
        <v>2</v>
      </c>
      <c r="G22" s="37">
        <v>2</v>
      </c>
      <c r="H22" s="37">
        <v>2</v>
      </c>
      <c r="I22" s="37">
        <v>2</v>
      </c>
      <c r="J22" s="37">
        <v>2</v>
      </c>
      <c r="L22" s="37">
        <v>1</v>
      </c>
      <c r="M22" s="37">
        <v>2</v>
      </c>
      <c r="N22" s="37">
        <v>3</v>
      </c>
      <c r="O22" s="37">
        <v>2</v>
      </c>
      <c r="Q22" s="37">
        <v>2</v>
      </c>
      <c r="R22" s="37">
        <v>1</v>
      </c>
      <c r="S22" s="37">
        <v>2</v>
      </c>
      <c r="T22" s="37">
        <v>2</v>
      </c>
      <c r="V22">
        <f t="shared" si="0"/>
        <v>38</v>
      </c>
    </row>
    <row r="23" spans="2:22" ht="13.5" thickBot="1">
      <c r="B23" s="38">
        <f>SUM(B5:B22)</f>
        <v>31</v>
      </c>
      <c r="C23" s="38">
        <f>SUM(C5:C22)</f>
        <v>32</v>
      </c>
      <c r="D23" s="38">
        <f>SUM(D5:D22)</f>
        <v>33</v>
      </c>
      <c r="E23" s="38">
        <f>SUM(E5:E22)</f>
        <v>38</v>
      </c>
      <c r="G23" s="38">
        <f>SUM(G5:G22)</f>
        <v>30</v>
      </c>
      <c r="H23" s="38">
        <f>SUM(H5:H22)</f>
        <v>28</v>
      </c>
      <c r="I23" s="38">
        <f>SUM(I5:I22)</f>
        <v>26</v>
      </c>
      <c r="J23" s="38">
        <f>SUM(J5:J22)</f>
        <v>33</v>
      </c>
      <c r="L23" s="38">
        <f>SUM(L5:L22)</f>
        <v>28</v>
      </c>
      <c r="M23" s="38">
        <f>SUM(M5:M22)</f>
        <v>33</v>
      </c>
      <c r="N23" s="38">
        <f>SUM(N5:N22)</f>
        <v>29</v>
      </c>
      <c r="O23" s="38">
        <f>SUM(O5:O22)</f>
        <v>35</v>
      </c>
      <c r="Q23" s="38">
        <f>SUM(Q5:Q22)</f>
        <v>24</v>
      </c>
      <c r="R23" s="38">
        <f>SUM(R5:R22)</f>
        <v>27</v>
      </c>
      <c r="S23" s="38">
        <f>SUM(S5:S22)</f>
        <v>23</v>
      </c>
      <c r="T23" s="38">
        <f>SUM(T5:T22)</f>
        <v>29</v>
      </c>
      <c r="V23">
        <f t="shared" si="0"/>
        <v>587</v>
      </c>
    </row>
    <row r="25" spans="6:21" ht="12.75">
      <c r="F25">
        <f>SUM(B23:E23)</f>
        <v>134</v>
      </c>
      <c r="K25">
        <f>SUM(G23:J23)</f>
        <v>117</v>
      </c>
      <c r="P25">
        <f>SUM(L23:O23)</f>
        <v>125</v>
      </c>
      <c r="U25">
        <f>SUM(Q23:T23)</f>
        <v>103</v>
      </c>
    </row>
    <row r="26" spans="2:20" ht="22.5" customHeight="1">
      <c r="B26" s="33" t="s">
        <v>108</v>
      </c>
      <c r="C26" s="33"/>
      <c r="D26" s="33"/>
      <c r="E26" s="33"/>
      <c r="F26" s="33"/>
      <c r="G26" s="33" t="s">
        <v>102</v>
      </c>
      <c r="H26" s="33"/>
      <c r="I26" s="33"/>
      <c r="J26" s="33"/>
      <c r="K26" s="33"/>
      <c r="L26" s="33" t="s">
        <v>103</v>
      </c>
      <c r="M26" s="33"/>
      <c r="N26" s="33"/>
      <c r="O26" s="33"/>
      <c r="P26" s="33"/>
      <c r="Q26" s="33" t="s">
        <v>103</v>
      </c>
      <c r="R26" s="33"/>
      <c r="S26" s="33"/>
      <c r="T26" s="33"/>
    </row>
    <row r="27" spans="2:20" ht="16.5" customHeight="1">
      <c r="B27" s="42" t="s">
        <v>137</v>
      </c>
      <c r="C27" s="43"/>
      <c r="D27" s="43"/>
      <c r="E27" s="43"/>
      <c r="F27" s="40"/>
      <c r="G27" s="42" t="s">
        <v>161</v>
      </c>
      <c r="H27" s="43"/>
      <c r="I27" s="43"/>
      <c r="J27" s="43"/>
      <c r="L27" s="42"/>
      <c r="M27" s="43"/>
      <c r="N27" s="43"/>
      <c r="O27" s="43"/>
      <c r="Q27" s="42" t="s">
        <v>8</v>
      </c>
      <c r="R27" s="43"/>
      <c r="S27" s="43"/>
      <c r="T27" s="43"/>
    </row>
    <row r="29" spans="1:20" ht="12.75">
      <c r="A29" s="194">
        <v>1</v>
      </c>
      <c r="B29" s="37">
        <v>2</v>
      </c>
      <c r="C29" s="37">
        <v>1</v>
      </c>
      <c r="D29" s="37">
        <v>2</v>
      </c>
      <c r="E29" s="37">
        <v>1</v>
      </c>
      <c r="G29" s="37"/>
      <c r="H29" s="37"/>
      <c r="I29" s="37"/>
      <c r="J29" s="37"/>
      <c r="L29" s="37"/>
      <c r="M29" s="37"/>
      <c r="N29" s="37"/>
      <c r="O29" s="37"/>
      <c r="Q29" s="37"/>
      <c r="R29" s="37"/>
      <c r="S29" s="37"/>
      <c r="T29" s="37"/>
    </row>
    <row r="30" spans="1:20" ht="12.75">
      <c r="A30" s="194">
        <v>2</v>
      </c>
      <c r="B30" s="37">
        <v>1</v>
      </c>
      <c r="C30" s="37">
        <v>1</v>
      </c>
      <c r="D30" s="37">
        <v>2</v>
      </c>
      <c r="E30" s="37">
        <v>2</v>
      </c>
      <c r="G30" s="37"/>
      <c r="H30" s="37"/>
      <c r="I30" s="37"/>
      <c r="J30" s="37"/>
      <c r="L30" s="37"/>
      <c r="M30" s="37"/>
      <c r="N30" s="37"/>
      <c r="O30" s="37"/>
      <c r="Q30" s="37"/>
      <c r="R30" s="37"/>
      <c r="S30" s="37"/>
      <c r="T30" s="37"/>
    </row>
    <row r="31" spans="1:20" ht="12.75">
      <c r="A31" s="194">
        <v>3</v>
      </c>
      <c r="B31" s="37">
        <v>2</v>
      </c>
      <c r="C31" s="37">
        <v>2</v>
      </c>
      <c r="D31" s="37">
        <v>1</v>
      </c>
      <c r="E31" s="37">
        <v>1</v>
      </c>
      <c r="G31" s="37"/>
      <c r="H31" s="37"/>
      <c r="I31" s="37"/>
      <c r="J31" s="37"/>
      <c r="L31" s="37"/>
      <c r="M31" s="37"/>
      <c r="N31" s="37"/>
      <c r="O31" s="37"/>
      <c r="Q31" s="37"/>
      <c r="R31" s="37"/>
      <c r="S31" s="37"/>
      <c r="T31" s="37"/>
    </row>
    <row r="32" spans="1:20" ht="12.75">
      <c r="A32" s="194">
        <v>4</v>
      </c>
      <c r="B32" s="37">
        <v>3</v>
      </c>
      <c r="C32" s="37">
        <v>1</v>
      </c>
      <c r="D32" s="37">
        <v>1</v>
      </c>
      <c r="E32" s="37">
        <v>1</v>
      </c>
      <c r="G32" s="37"/>
      <c r="H32" s="37"/>
      <c r="I32" s="37"/>
      <c r="J32" s="37"/>
      <c r="L32" s="37"/>
      <c r="M32" s="37"/>
      <c r="N32" s="37"/>
      <c r="O32" s="37"/>
      <c r="Q32" s="37"/>
      <c r="R32" s="37"/>
      <c r="S32" s="37"/>
      <c r="T32" s="37"/>
    </row>
    <row r="33" spans="1:20" ht="12.75">
      <c r="A33" s="194">
        <v>5</v>
      </c>
      <c r="B33" s="37">
        <v>2</v>
      </c>
      <c r="C33" s="37">
        <v>1</v>
      </c>
      <c r="D33" s="37">
        <v>1</v>
      </c>
      <c r="E33" s="37">
        <v>2</v>
      </c>
      <c r="G33" s="37"/>
      <c r="H33" s="37"/>
      <c r="I33" s="37"/>
      <c r="J33" s="37"/>
      <c r="L33" s="37"/>
      <c r="M33" s="37"/>
      <c r="N33" s="37"/>
      <c r="O33" s="37"/>
      <c r="Q33" s="37"/>
      <c r="R33" s="37"/>
      <c r="S33" s="37"/>
      <c r="T33" s="37"/>
    </row>
    <row r="34" spans="1:20" ht="12.75">
      <c r="A34" s="194">
        <v>6</v>
      </c>
      <c r="B34" s="37">
        <v>1</v>
      </c>
      <c r="C34" s="37">
        <v>1</v>
      </c>
      <c r="D34" s="37">
        <v>1</v>
      </c>
      <c r="E34" s="37">
        <v>2</v>
      </c>
      <c r="G34" s="37"/>
      <c r="H34" s="37"/>
      <c r="I34" s="37"/>
      <c r="J34" s="37"/>
      <c r="L34" s="37"/>
      <c r="M34" s="37"/>
      <c r="N34" s="37"/>
      <c r="O34" s="37"/>
      <c r="Q34" s="37"/>
      <c r="R34" s="37"/>
      <c r="S34" s="37"/>
      <c r="T34" s="37"/>
    </row>
    <row r="35" spans="1:20" ht="12.75">
      <c r="A35" s="194">
        <v>7</v>
      </c>
      <c r="B35" s="37">
        <v>1</v>
      </c>
      <c r="C35" s="37">
        <v>1</v>
      </c>
      <c r="D35" s="37">
        <v>2</v>
      </c>
      <c r="E35" s="37">
        <v>1</v>
      </c>
      <c r="G35" s="37"/>
      <c r="H35" s="37"/>
      <c r="I35" s="37"/>
      <c r="J35" s="37"/>
      <c r="L35" s="37"/>
      <c r="M35" s="37"/>
      <c r="N35" s="37"/>
      <c r="O35" s="37"/>
      <c r="Q35" s="37"/>
      <c r="R35" s="37"/>
      <c r="S35" s="37"/>
      <c r="T35" s="37"/>
    </row>
    <row r="36" spans="1:20" ht="12.75">
      <c r="A36" s="194">
        <v>8</v>
      </c>
      <c r="B36" s="37">
        <v>2</v>
      </c>
      <c r="C36" s="37">
        <v>1</v>
      </c>
      <c r="D36" s="37">
        <v>2</v>
      </c>
      <c r="E36" s="37">
        <v>1</v>
      </c>
      <c r="G36" s="37"/>
      <c r="H36" s="37"/>
      <c r="I36" s="37"/>
      <c r="J36" s="37"/>
      <c r="L36" s="37"/>
      <c r="M36" s="37"/>
      <c r="N36" s="37"/>
      <c r="O36" s="37"/>
      <c r="Q36" s="37"/>
      <c r="R36" s="37"/>
      <c r="S36" s="37"/>
      <c r="T36" s="37"/>
    </row>
    <row r="37" spans="1:20" ht="12.75">
      <c r="A37" s="194">
        <v>9</v>
      </c>
      <c r="B37" s="37">
        <v>1</v>
      </c>
      <c r="C37" s="37">
        <v>1</v>
      </c>
      <c r="D37" s="37">
        <v>1</v>
      </c>
      <c r="E37" s="37">
        <v>1</v>
      </c>
      <c r="G37" s="37"/>
      <c r="H37" s="37"/>
      <c r="I37" s="37"/>
      <c r="J37" s="37"/>
      <c r="L37" s="37"/>
      <c r="M37" s="37"/>
      <c r="N37" s="37"/>
      <c r="O37" s="37"/>
      <c r="Q37" s="37"/>
      <c r="R37" s="37"/>
      <c r="S37" s="37"/>
      <c r="T37" s="37"/>
    </row>
    <row r="38" spans="1:20" ht="12.75">
      <c r="A38" s="194">
        <v>10</v>
      </c>
      <c r="B38" s="37">
        <v>1</v>
      </c>
      <c r="C38" s="37">
        <v>1</v>
      </c>
      <c r="D38" s="37">
        <v>1</v>
      </c>
      <c r="E38" s="37">
        <v>1</v>
      </c>
      <c r="G38" s="37"/>
      <c r="H38" s="37"/>
      <c r="I38" s="37"/>
      <c r="J38" s="37"/>
      <c r="L38" s="37"/>
      <c r="M38" s="37"/>
      <c r="N38" s="37"/>
      <c r="O38" s="37"/>
      <c r="Q38" s="37"/>
      <c r="R38" s="37"/>
      <c r="S38" s="37"/>
      <c r="T38" s="37"/>
    </row>
    <row r="39" spans="1:20" ht="12.75">
      <c r="A39" s="194">
        <v>11</v>
      </c>
      <c r="B39" s="37">
        <v>1</v>
      </c>
      <c r="C39" s="37">
        <v>1</v>
      </c>
      <c r="D39" s="37">
        <v>2</v>
      </c>
      <c r="E39" s="37">
        <v>1</v>
      </c>
      <c r="G39" s="37"/>
      <c r="H39" s="37"/>
      <c r="I39" s="37"/>
      <c r="J39" s="37"/>
      <c r="L39" s="37"/>
      <c r="M39" s="37"/>
      <c r="N39" s="37"/>
      <c r="O39" s="37"/>
      <c r="Q39" s="37"/>
      <c r="R39" s="37"/>
      <c r="S39" s="37"/>
      <c r="T39" s="37"/>
    </row>
    <row r="40" spans="1:20" ht="12.75">
      <c r="A40" s="194">
        <v>12</v>
      </c>
      <c r="B40" s="37">
        <v>1</v>
      </c>
      <c r="C40" s="37">
        <v>1</v>
      </c>
      <c r="D40" s="37">
        <v>1</v>
      </c>
      <c r="E40" s="37">
        <v>1</v>
      </c>
      <c r="G40" s="37"/>
      <c r="H40" s="37"/>
      <c r="I40" s="37"/>
      <c r="J40" s="37"/>
      <c r="L40" s="37"/>
      <c r="M40" s="37"/>
      <c r="N40" s="37"/>
      <c r="O40" s="37"/>
      <c r="Q40" s="37"/>
      <c r="R40" s="37"/>
      <c r="S40" s="37"/>
      <c r="T40" s="37"/>
    </row>
    <row r="41" spans="1:20" ht="12.75">
      <c r="A41" s="194">
        <v>13</v>
      </c>
      <c r="B41" s="37">
        <v>3</v>
      </c>
      <c r="C41" s="37">
        <v>2</v>
      </c>
      <c r="D41" s="37">
        <v>1</v>
      </c>
      <c r="E41" s="37">
        <v>2</v>
      </c>
      <c r="G41" s="37"/>
      <c r="H41" s="37"/>
      <c r="I41" s="37"/>
      <c r="J41" s="37"/>
      <c r="L41" s="37"/>
      <c r="M41" s="37"/>
      <c r="N41" s="37"/>
      <c r="O41" s="37"/>
      <c r="Q41" s="37"/>
      <c r="R41" s="37"/>
      <c r="S41" s="37"/>
      <c r="T41" s="37"/>
    </row>
    <row r="42" spans="1:20" ht="12.75">
      <c r="A42" s="194">
        <v>14</v>
      </c>
      <c r="B42" s="37">
        <v>2</v>
      </c>
      <c r="C42" s="37">
        <v>1</v>
      </c>
      <c r="D42" s="37">
        <v>2</v>
      </c>
      <c r="E42" s="37">
        <v>2</v>
      </c>
      <c r="G42" s="37"/>
      <c r="H42" s="37"/>
      <c r="I42" s="37"/>
      <c r="J42" s="37"/>
      <c r="L42" s="37"/>
      <c r="M42" s="37"/>
      <c r="N42" s="37"/>
      <c r="O42" s="37"/>
      <c r="Q42" s="37"/>
      <c r="R42" s="37"/>
      <c r="S42" s="37"/>
      <c r="T42" s="37"/>
    </row>
    <row r="43" spans="1:20" ht="12.75">
      <c r="A43" s="194">
        <v>15</v>
      </c>
      <c r="B43" s="37">
        <v>1</v>
      </c>
      <c r="C43" s="37">
        <v>1</v>
      </c>
      <c r="D43" s="37">
        <v>1</v>
      </c>
      <c r="E43" s="37">
        <v>1</v>
      </c>
      <c r="G43" s="37"/>
      <c r="H43" s="37"/>
      <c r="I43" s="37"/>
      <c r="J43" s="37"/>
      <c r="L43" s="37"/>
      <c r="M43" s="37"/>
      <c r="N43" s="37"/>
      <c r="O43" s="37"/>
      <c r="Q43" s="37"/>
      <c r="R43" s="37"/>
      <c r="S43" s="37"/>
      <c r="T43" s="37"/>
    </row>
    <row r="44" spans="1:20" ht="12.75">
      <c r="A44" s="194">
        <v>16</v>
      </c>
      <c r="B44" s="37">
        <v>2</v>
      </c>
      <c r="C44" s="37">
        <v>2</v>
      </c>
      <c r="D44" s="37">
        <v>3</v>
      </c>
      <c r="E44" s="37">
        <v>1</v>
      </c>
      <c r="G44" s="37"/>
      <c r="H44" s="37"/>
      <c r="I44" s="37"/>
      <c r="J44" s="37"/>
      <c r="L44" s="37"/>
      <c r="M44" s="37"/>
      <c r="N44" s="37"/>
      <c r="O44" s="37"/>
      <c r="Q44" s="37"/>
      <c r="R44" s="37"/>
      <c r="S44" s="37"/>
      <c r="T44" s="37"/>
    </row>
    <row r="45" spans="1:20" ht="12.75">
      <c r="A45" s="194">
        <v>17</v>
      </c>
      <c r="B45" s="37">
        <v>2</v>
      </c>
      <c r="C45" s="37">
        <v>3</v>
      </c>
      <c r="D45" s="37">
        <v>3</v>
      </c>
      <c r="E45" s="37">
        <v>1</v>
      </c>
      <c r="G45" s="37"/>
      <c r="H45" s="37"/>
      <c r="I45" s="37"/>
      <c r="J45" s="37"/>
      <c r="L45" s="37"/>
      <c r="M45" s="37"/>
      <c r="N45" s="37"/>
      <c r="O45" s="37"/>
      <c r="Q45" s="37"/>
      <c r="R45" s="37"/>
      <c r="S45" s="37"/>
      <c r="T45" s="37"/>
    </row>
    <row r="46" spans="1:20" ht="13.5" thickBot="1">
      <c r="A46" s="194">
        <v>18</v>
      </c>
      <c r="B46" s="37">
        <v>2</v>
      </c>
      <c r="C46" s="37">
        <v>2</v>
      </c>
      <c r="D46" s="37">
        <v>3</v>
      </c>
      <c r="E46" s="37">
        <v>2</v>
      </c>
      <c r="G46" s="37"/>
      <c r="H46" s="37"/>
      <c r="I46" s="37"/>
      <c r="J46" s="37"/>
      <c r="L46" s="37"/>
      <c r="M46" s="37"/>
      <c r="N46" s="37"/>
      <c r="O46" s="37"/>
      <c r="Q46" s="37"/>
      <c r="R46" s="37"/>
      <c r="S46" s="37"/>
      <c r="T46" s="37"/>
    </row>
    <row r="47" spans="2:20" ht="13.5" thickBot="1">
      <c r="B47" s="38">
        <f>SUM(B29:B46)</f>
        <v>30</v>
      </c>
      <c r="C47" s="38">
        <f>SUM(C29:C46)</f>
        <v>24</v>
      </c>
      <c r="D47" s="38">
        <f>SUM(D29:D46)</f>
        <v>30</v>
      </c>
      <c r="E47" s="38">
        <f>SUM(E29:E46)</f>
        <v>24</v>
      </c>
      <c r="G47" s="38">
        <f>SUM(G29:G46)</f>
        <v>0</v>
      </c>
      <c r="H47" s="38">
        <f>SUM(H29:H46)</f>
        <v>0</v>
      </c>
      <c r="I47" s="38">
        <f>SUM(I29:I46)</f>
        <v>0</v>
      </c>
      <c r="J47" s="38">
        <f>SUM(J29:J46)</f>
        <v>0</v>
      </c>
      <c r="L47" s="38">
        <f>SUM(L29:L46)</f>
        <v>0</v>
      </c>
      <c r="M47" s="38">
        <f>SUM(M29:M46)</f>
        <v>0</v>
      </c>
      <c r="N47" s="38">
        <f>SUM(N29:N46)</f>
        <v>0</v>
      </c>
      <c r="O47" s="38">
        <f>SUM(O29:O46)</f>
        <v>0</v>
      </c>
      <c r="Q47" s="38">
        <f>SUM(Q29:Q46)</f>
        <v>0</v>
      </c>
      <c r="R47" s="38">
        <f>SUM(R29:R46)</f>
        <v>0</v>
      </c>
      <c r="S47" s="38">
        <f>SUM(S29:S46)</f>
        <v>0</v>
      </c>
      <c r="T47" s="38">
        <f>SUM(T29:T46)</f>
        <v>0</v>
      </c>
    </row>
    <row r="49" spans="6:11" ht="12.75">
      <c r="F49">
        <f>SUM(B47:E47)</f>
        <v>108</v>
      </c>
      <c r="K49">
        <f>SUM(G47:J47)</f>
        <v>0</v>
      </c>
    </row>
  </sheetData>
  <sheetProtection/>
  <conditionalFormatting sqref="L47:O47 B47:E47 G47:J47 B23:E23 G23:J23 L23:O23 Q23:T23 Q47:T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:V23"/>
    </sheetView>
  </sheetViews>
  <sheetFormatPr defaultColWidth="11.421875" defaultRowHeight="12.75"/>
  <cols>
    <col min="1" max="1" width="3.57421875" style="0" customWidth="1"/>
    <col min="2" max="5" width="4.140625" style="0" customWidth="1"/>
    <col min="6" max="6" width="8.7109375" style="0" customWidth="1"/>
    <col min="7" max="10" width="4.140625" style="0" customWidth="1"/>
    <col min="11" max="11" width="8.7109375" style="0" customWidth="1"/>
    <col min="12" max="15" width="4.140625" style="0" customWidth="1"/>
    <col min="16" max="16" width="8.7109375" style="0" customWidth="1"/>
    <col min="17" max="20" width="4.140625" style="0" customWidth="1"/>
  </cols>
  <sheetData>
    <row r="1" spans="2:6" ht="22.5" customHeight="1">
      <c r="B1" s="44" t="s">
        <v>189</v>
      </c>
      <c r="C1" s="43"/>
      <c r="D1" s="43"/>
      <c r="E1" s="43"/>
      <c r="F1" s="43"/>
    </row>
    <row r="2" spans="2:20" s="40" customFormat="1" ht="22.5" customHeight="1">
      <c r="B2" s="58" t="s">
        <v>104</v>
      </c>
      <c r="C2" s="58"/>
      <c r="D2" s="58"/>
      <c r="E2" s="58"/>
      <c r="F2" s="58"/>
      <c r="G2" s="58" t="s">
        <v>105</v>
      </c>
      <c r="H2" s="58"/>
      <c r="I2" s="58"/>
      <c r="J2" s="58"/>
      <c r="K2" s="58"/>
      <c r="L2" s="58" t="s">
        <v>106</v>
      </c>
      <c r="M2" s="58"/>
      <c r="N2" s="58"/>
      <c r="O2" s="58"/>
      <c r="P2" s="58"/>
      <c r="Q2" s="58" t="s">
        <v>107</v>
      </c>
      <c r="R2" s="58"/>
      <c r="S2" s="58"/>
      <c r="T2" s="58"/>
    </row>
    <row r="3" spans="2:20" ht="16.5" customHeight="1">
      <c r="B3" s="42" t="s">
        <v>197</v>
      </c>
      <c r="C3" s="43"/>
      <c r="D3" s="43"/>
      <c r="E3" s="43"/>
      <c r="G3" s="42" t="s">
        <v>198</v>
      </c>
      <c r="H3" s="43"/>
      <c r="I3" s="43"/>
      <c r="J3" s="43"/>
      <c r="L3" s="42" t="s">
        <v>199</v>
      </c>
      <c r="M3" s="43"/>
      <c r="N3" s="43"/>
      <c r="O3" s="43"/>
      <c r="Q3" s="42" t="s">
        <v>200</v>
      </c>
      <c r="R3" s="43"/>
      <c r="S3" s="43"/>
      <c r="T3" s="43"/>
    </row>
    <row r="5" spans="1:22" ht="12.75">
      <c r="A5" s="194">
        <v>1</v>
      </c>
      <c r="B5" s="37">
        <v>1</v>
      </c>
      <c r="C5" s="37">
        <v>1</v>
      </c>
      <c r="D5" s="37">
        <v>2</v>
      </c>
      <c r="E5" s="37">
        <v>2</v>
      </c>
      <c r="G5" s="37">
        <v>1</v>
      </c>
      <c r="H5" s="37">
        <v>2</v>
      </c>
      <c r="I5" s="37">
        <v>2</v>
      </c>
      <c r="J5" s="37">
        <v>1</v>
      </c>
      <c r="K5" s="156"/>
      <c r="L5" s="37">
        <v>1</v>
      </c>
      <c r="M5" s="37">
        <v>1</v>
      </c>
      <c r="N5" s="37">
        <v>2</v>
      </c>
      <c r="O5" s="37">
        <v>1</v>
      </c>
      <c r="Q5" s="37">
        <v>1</v>
      </c>
      <c r="R5" s="37">
        <v>2</v>
      </c>
      <c r="S5" s="37">
        <v>1</v>
      </c>
      <c r="T5" s="37">
        <v>1</v>
      </c>
      <c r="V5">
        <f>B5+C5+D5+E5+G5+H5+I5+J5+L5+M5+N5+O5+Q5+R5+S5+T5+B29+C29+D29+E29</f>
        <v>26</v>
      </c>
    </row>
    <row r="6" spans="1:22" ht="12.75">
      <c r="A6" s="194">
        <v>2</v>
      </c>
      <c r="B6" s="37">
        <v>1</v>
      </c>
      <c r="C6" s="37">
        <v>1</v>
      </c>
      <c r="D6" s="37">
        <v>3</v>
      </c>
      <c r="E6" s="37">
        <v>1</v>
      </c>
      <c r="G6" s="37">
        <v>2</v>
      </c>
      <c r="H6" s="37">
        <v>2</v>
      </c>
      <c r="I6" s="37">
        <v>1</v>
      </c>
      <c r="J6" s="37">
        <v>1</v>
      </c>
      <c r="L6" s="37">
        <v>3</v>
      </c>
      <c r="M6" s="37">
        <v>3</v>
      </c>
      <c r="N6" s="37">
        <v>2</v>
      </c>
      <c r="O6" s="37">
        <v>2</v>
      </c>
      <c r="Q6" s="37">
        <v>1</v>
      </c>
      <c r="R6" s="37">
        <v>1</v>
      </c>
      <c r="S6" s="37">
        <v>2</v>
      </c>
      <c r="T6" s="37">
        <v>2</v>
      </c>
      <c r="V6">
        <f aca="true" t="shared" si="0" ref="V6:V23">B6+C6+D6+E6+G6+H6+I6+J6+L6+M6+N6+O6+Q6+R6+S6+T6+B30+C30+D30+E30</f>
        <v>33</v>
      </c>
    </row>
    <row r="7" spans="1:22" ht="12.75">
      <c r="A7" s="194">
        <v>3</v>
      </c>
      <c r="B7" s="37">
        <v>1</v>
      </c>
      <c r="C7" s="37">
        <v>3</v>
      </c>
      <c r="D7" s="37">
        <v>2</v>
      </c>
      <c r="E7" s="37">
        <v>1</v>
      </c>
      <c r="G7" s="37">
        <v>1</v>
      </c>
      <c r="H7" s="37">
        <v>1</v>
      </c>
      <c r="I7" s="37">
        <v>1</v>
      </c>
      <c r="J7" s="37">
        <v>1</v>
      </c>
      <c r="L7" s="37">
        <v>2</v>
      </c>
      <c r="M7" s="37">
        <v>1</v>
      </c>
      <c r="N7" s="37">
        <v>2</v>
      </c>
      <c r="O7" s="37">
        <v>1</v>
      </c>
      <c r="Q7" s="37">
        <v>1</v>
      </c>
      <c r="R7" s="37">
        <v>3</v>
      </c>
      <c r="S7" s="37">
        <v>1</v>
      </c>
      <c r="T7" s="37">
        <v>1</v>
      </c>
      <c r="V7">
        <f t="shared" si="0"/>
        <v>28</v>
      </c>
    </row>
    <row r="8" spans="1:22" ht="12.75">
      <c r="A8" s="194">
        <v>4</v>
      </c>
      <c r="B8" s="37">
        <v>1</v>
      </c>
      <c r="C8" s="37">
        <v>3</v>
      </c>
      <c r="D8" s="37">
        <v>3</v>
      </c>
      <c r="E8" s="37">
        <v>2</v>
      </c>
      <c r="G8" s="37">
        <v>1</v>
      </c>
      <c r="H8" s="37">
        <v>2</v>
      </c>
      <c r="I8" s="37">
        <v>2</v>
      </c>
      <c r="J8" s="37">
        <v>1</v>
      </c>
      <c r="L8" s="37">
        <v>2</v>
      </c>
      <c r="M8" s="37">
        <v>2</v>
      </c>
      <c r="N8" s="37">
        <v>1</v>
      </c>
      <c r="O8" s="37">
        <v>3</v>
      </c>
      <c r="Q8" s="37">
        <v>2</v>
      </c>
      <c r="R8" s="37">
        <v>1</v>
      </c>
      <c r="S8" s="37">
        <v>2</v>
      </c>
      <c r="T8" s="37">
        <v>1</v>
      </c>
      <c r="V8">
        <f t="shared" si="0"/>
        <v>33</v>
      </c>
    </row>
    <row r="9" spans="1:22" ht="12.75">
      <c r="A9" s="194">
        <v>5</v>
      </c>
      <c r="B9" s="37">
        <v>2</v>
      </c>
      <c r="C9" s="37">
        <v>2</v>
      </c>
      <c r="D9" s="37">
        <v>1</v>
      </c>
      <c r="E9" s="37">
        <v>1</v>
      </c>
      <c r="G9" s="37">
        <v>1</v>
      </c>
      <c r="H9" s="37">
        <v>1</v>
      </c>
      <c r="I9" s="37">
        <v>2</v>
      </c>
      <c r="J9" s="37">
        <v>2</v>
      </c>
      <c r="L9" s="37">
        <v>2</v>
      </c>
      <c r="M9" s="37">
        <v>1</v>
      </c>
      <c r="N9" s="37">
        <v>2</v>
      </c>
      <c r="O9" s="37">
        <v>1</v>
      </c>
      <c r="Q9" s="37">
        <v>1</v>
      </c>
      <c r="R9" s="37">
        <v>1</v>
      </c>
      <c r="S9" s="37">
        <v>2</v>
      </c>
      <c r="T9" s="37">
        <v>2</v>
      </c>
      <c r="V9">
        <f t="shared" si="0"/>
        <v>30</v>
      </c>
    </row>
    <row r="10" spans="1:22" ht="12.75">
      <c r="A10" s="194">
        <v>6</v>
      </c>
      <c r="B10" s="37">
        <v>2</v>
      </c>
      <c r="C10" s="37">
        <v>1</v>
      </c>
      <c r="D10" s="37">
        <v>1</v>
      </c>
      <c r="E10" s="37">
        <v>1</v>
      </c>
      <c r="G10" s="37">
        <v>2</v>
      </c>
      <c r="H10" s="37">
        <v>1</v>
      </c>
      <c r="I10" s="37">
        <v>1</v>
      </c>
      <c r="J10" s="37">
        <v>2</v>
      </c>
      <c r="L10" s="37">
        <v>2</v>
      </c>
      <c r="M10" s="37">
        <v>1</v>
      </c>
      <c r="N10" s="37">
        <v>1</v>
      </c>
      <c r="O10" s="37">
        <v>1</v>
      </c>
      <c r="Q10" s="37">
        <v>1</v>
      </c>
      <c r="R10" s="37">
        <v>1</v>
      </c>
      <c r="S10" s="37">
        <v>1</v>
      </c>
      <c r="T10" s="37">
        <v>2</v>
      </c>
      <c r="V10">
        <f t="shared" si="0"/>
        <v>26</v>
      </c>
    </row>
    <row r="11" spans="1:22" ht="12.75">
      <c r="A11" s="194">
        <v>7</v>
      </c>
      <c r="B11" s="37">
        <v>3</v>
      </c>
      <c r="C11" s="37">
        <v>2</v>
      </c>
      <c r="D11" s="37">
        <v>2</v>
      </c>
      <c r="E11" s="37">
        <v>3</v>
      </c>
      <c r="G11" s="37">
        <v>2</v>
      </c>
      <c r="H11" s="37">
        <v>3</v>
      </c>
      <c r="I11" s="37">
        <v>5</v>
      </c>
      <c r="J11" s="37">
        <v>2</v>
      </c>
      <c r="L11" s="37">
        <v>1</v>
      </c>
      <c r="M11" s="37">
        <v>3</v>
      </c>
      <c r="N11" s="37">
        <v>1</v>
      </c>
      <c r="O11" s="37">
        <v>2</v>
      </c>
      <c r="Q11" s="37">
        <v>2</v>
      </c>
      <c r="R11" s="37">
        <v>2</v>
      </c>
      <c r="S11" s="37">
        <v>2</v>
      </c>
      <c r="T11" s="37">
        <v>2</v>
      </c>
      <c r="V11">
        <f t="shared" si="0"/>
        <v>42</v>
      </c>
    </row>
    <row r="12" spans="1:22" ht="12.75">
      <c r="A12" s="194">
        <v>8</v>
      </c>
      <c r="B12" s="37">
        <v>1</v>
      </c>
      <c r="C12" s="37">
        <v>2</v>
      </c>
      <c r="D12" s="37">
        <v>1</v>
      </c>
      <c r="E12" s="37">
        <v>2</v>
      </c>
      <c r="G12" s="37">
        <v>1</v>
      </c>
      <c r="H12" s="37">
        <v>1</v>
      </c>
      <c r="I12" s="37">
        <v>1</v>
      </c>
      <c r="J12" s="37">
        <v>1</v>
      </c>
      <c r="L12" s="37">
        <v>2</v>
      </c>
      <c r="M12" s="37">
        <v>2</v>
      </c>
      <c r="N12" s="37">
        <v>2</v>
      </c>
      <c r="O12" s="37">
        <v>2</v>
      </c>
      <c r="Q12" s="37">
        <v>2</v>
      </c>
      <c r="R12" s="37">
        <v>2</v>
      </c>
      <c r="S12" s="37">
        <v>1</v>
      </c>
      <c r="T12" s="37">
        <v>2</v>
      </c>
      <c r="V12">
        <f t="shared" si="0"/>
        <v>31</v>
      </c>
    </row>
    <row r="13" spans="1:22" ht="12.75">
      <c r="A13" s="194">
        <v>9</v>
      </c>
      <c r="B13" s="37">
        <v>1</v>
      </c>
      <c r="C13" s="37">
        <v>1</v>
      </c>
      <c r="D13" s="37">
        <v>1</v>
      </c>
      <c r="E13" s="37">
        <v>1</v>
      </c>
      <c r="G13" s="37">
        <v>1</v>
      </c>
      <c r="H13" s="37">
        <v>1</v>
      </c>
      <c r="I13" s="37">
        <v>1</v>
      </c>
      <c r="J13" s="37">
        <v>1</v>
      </c>
      <c r="L13" s="37">
        <v>1</v>
      </c>
      <c r="M13" s="37">
        <v>1</v>
      </c>
      <c r="N13" s="37">
        <v>1</v>
      </c>
      <c r="O13" s="37">
        <v>1</v>
      </c>
      <c r="Q13" s="37">
        <v>1</v>
      </c>
      <c r="R13" s="37">
        <v>1</v>
      </c>
      <c r="S13" s="37">
        <v>1</v>
      </c>
      <c r="T13" s="37">
        <v>1</v>
      </c>
      <c r="V13">
        <f t="shared" si="0"/>
        <v>20</v>
      </c>
    </row>
    <row r="14" spans="1:22" ht="12.75">
      <c r="A14" s="194">
        <v>10</v>
      </c>
      <c r="B14" s="37">
        <v>1</v>
      </c>
      <c r="C14" s="37">
        <v>2</v>
      </c>
      <c r="D14" s="37">
        <v>1</v>
      </c>
      <c r="E14" s="37">
        <v>1</v>
      </c>
      <c r="G14" s="37">
        <v>1</v>
      </c>
      <c r="H14" s="37">
        <v>4</v>
      </c>
      <c r="I14" s="37">
        <v>2</v>
      </c>
      <c r="J14" s="37">
        <v>2</v>
      </c>
      <c r="L14" s="37">
        <v>2</v>
      </c>
      <c r="M14" s="37">
        <v>3</v>
      </c>
      <c r="N14" s="37">
        <v>1</v>
      </c>
      <c r="O14" s="37">
        <v>1</v>
      </c>
      <c r="Q14" s="37">
        <v>1</v>
      </c>
      <c r="R14" s="37">
        <v>1</v>
      </c>
      <c r="S14" s="37">
        <v>1</v>
      </c>
      <c r="T14" s="37">
        <v>1</v>
      </c>
      <c r="V14">
        <f t="shared" si="0"/>
        <v>30</v>
      </c>
    </row>
    <row r="15" spans="1:22" ht="12.75">
      <c r="A15" s="194">
        <v>11</v>
      </c>
      <c r="B15" s="37">
        <v>1</v>
      </c>
      <c r="C15" s="37">
        <v>2</v>
      </c>
      <c r="D15" s="37">
        <v>2</v>
      </c>
      <c r="E15" s="37">
        <v>1</v>
      </c>
      <c r="G15" s="37">
        <v>2</v>
      </c>
      <c r="H15" s="37">
        <v>1</v>
      </c>
      <c r="I15" s="37">
        <v>1</v>
      </c>
      <c r="J15" s="37">
        <v>1</v>
      </c>
      <c r="L15" s="37">
        <v>1</v>
      </c>
      <c r="M15" s="37">
        <v>1</v>
      </c>
      <c r="N15" s="37">
        <v>1</v>
      </c>
      <c r="O15" s="37">
        <v>1</v>
      </c>
      <c r="Q15" s="37">
        <v>1</v>
      </c>
      <c r="R15" s="37">
        <v>2</v>
      </c>
      <c r="S15" s="37">
        <v>1</v>
      </c>
      <c r="T15" s="37">
        <v>4</v>
      </c>
      <c r="V15">
        <f t="shared" si="0"/>
        <v>30</v>
      </c>
    </row>
    <row r="16" spans="1:22" ht="12.75">
      <c r="A16" s="194">
        <v>12</v>
      </c>
      <c r="B16" s="37">
        <v>1</v>
      </c>
      <c r="C16" s="37">
        <v>1</v>
      </c>
      <c r="D16" s="37">
        <v>1</v>
      </c>
      <c r="E16" s="37">
        <v>1</v>
      </c>
      <c r="G16" s="37">
        <v>1</v>
      </c>
      <c r="H16" s="37">
        <v>1</v>
      </c>
      <c r="I16" s="37">
        <v>1</v>
      </c>
      <c r="J16" s="37">
        <v>1</v>
      </c>
      <c r="L16" s="37">
        <v>1</v>
      </c>
      <c r="M16" s="37">
        <v>2</v>
      </c>
      <c r="N16" s="37">
        <v>1</v>
      </c>
      <c r="O16" s="37">
        <v>1</v>
      </c>
      <c r="Q16" s="37">
        <v>1</v>
      </c>
      <c r="R16" s="37">
        <v>1</v>
      </c>
      <c r="S16" s="37">
        <v>1</v>
      </c>
      <c r="T16" s="37">
        <v>1</v>
      </c>
      <c r="V16">
        <f t="shared" si="0"/>
        <v>21</v>
      </c>
    </row>
    <row r="17" spans="1:22" ht="12.75">
      <c r="A17" s="194">
        <v>13</v>
      </c>
      <c r="B17" s="37">
        <v>1</v>
      </c>
      <c r="C17" s="37">
        <v>1</v>
      </c>
      <c r="D17" s="37">
        <v>1</v>
      </c>
      <c r="E17" s="37">
        <v>1</v>
      </c>
      <c r="G17" s="37">
        <v>1</v>
      </c>
      <c r="H17" s="37">
        <v>1</v>
      </c>
      <c r="I17" s="37">
        <v>1</v>
      </c>
      <c r="J17" s="37">
        <v>1</v>
      </c>
      <c r="L17" s="37">
        <v>1</v>
      </c>
      <c r="M17" s="37">
        <v>2</v>
      </c>
      <c r="N17" s="37">
        <v>1</v>
      </c>
      <c r="O17" s="37">
        <v>2</v>
      </c>
      <c r="Q17" s="37">
        <v>2</v>
      </c>
      <c r="R17" s="37">
        <v>2</v>
      </c>
      <c r="S17" s="37">
        <v>2</v>
      </c>
      <c r="T17" s="37">
        <v>1</v>
      </c>
      <c r="V17">
        <f t="shared" si="0"/>
        <v>25</v>
      </c>
    </row>
    <row r="18" spans="1:22" ht="12.75">
      <c r="A18" s="194">
        <v>14</v>
      </c>
      <c r="B18" s="37">
        <v>1</v>
      </c>
      <c r="C18" s="37">
        <v>2</v>
      </c>
      <c r="D18" s="37">
        <v>2</v>
      </c>
      <c r="E18" s="37">
        <v>1</v>
      </c>
      <c r="G18" s="37">
        <v>2</v>
      </c>
      <c r="H18" s="37">
        <v>2</v>
      </c>
      <c r="I18" s="37">
        <v>1</v>
      </c>
      <c r="J18" s="37">
        <v>2</v>
      </c>
      <c r="L18" s="37">
        <v>1</v>
      </c>
      <c r="M18" s="37">
        <v>2</v>
      </c>
      <c r="N18" s="37">
        <v>1</v>
      </c>
      <c r="O18" s="37">
        <v>1</v>
      </c>
      <c r="Q18" s="37">
        <v>2</v>
      </c>
      <c r="R18" s="37">
        <v>1</v>
      </c>
      <c r="S18" s="37">
        <v>2</v>
      </c>
      <c r="T18" s="37">
        <v>2</v>
      </c>
      <c r="V18">
        <f t="shared" si="0"/>
        <v>32</v>
      </c>
    </row>
    <row r="19" spans="1:22" ht="12.75">
      <c r="A19" s="194">
        <v>15</v>
      </c>
      <c r="B19" s="37">
        <v>1</v>
      </c>
      <c r="C19" s="37">
        <v>1</v>
      </c>
      <c r="D19" s="37">
        <v>1</v>
      </c>
      <c r="E19" s="37">
        <v>1</v>
      </c>
      <c r="G19" s="37">
        <v>2</v>
      </c>
      <c r="H19" s="37">
        <v>1</v>
      </c>
      <c r="I19" s="37">
        <v>2</v>
      </c>
      <c r="J19" s="37">
        <v>2</v>
      </c>
      <c r="L19" s="37">
        <v>1</v>
      </c>
      <c r="M19" s="37">
        <v>2</v>
      </c>
      <c r="N19" s="37">
        <v>2</v>
      </c>
      <c r="O19" s="37">
        <v>1</v>
      </c>
      <c r="Q19" s="37">
        <v>1</v>
      </c>
      <c r="R19" s="37">
        <v>1</v>
      </c>
      <c r="S19" s="37">
        <v>1</v>
      </c>
      <c r="T19" s="37">
        <v>1</v>
      </c>
      <c r="V19">
        <f t="shared" si="0"/>
        <v>27</v>
      </c>
    </row>
    <row r="20" spans="1:22" ht="12.75">
      <c r="A20" s="194">
        <v>16</v>
      </c>
      <c r="B20" s="37">
        <v>1</v>
      </c>
      <c r="C20" s="37">
        <v>1</v>
      </c>
      <c r="D20" s="37">
        <v>1</v>
      </c>
      <c r="E20" s="37">
        <v>1</v>
      </c>
      <c r="G20" s="37">
        <v>1</v>
      </c>
      <c r="H20" s="37">
        <v>3</v>
      </c>
      <c r="I20" s="37">
        <v>1</v>
      </c>
      <c r="J20" s="37">
        <v>1</v>
      </c>
      <c r="L20" s="37">
        <v>1</v>
      </c>
      <c r="M20" s="37">
        <v>1</v>
      </c>
      <c r="N20" s="37">
        <v>2</v>
      </c>
      <c r="O20" s="37">
        <v>1</v>
      </c>
      <c r="Q20" s="37">
        <v>1</v>
      </c>
      <c r="R20" s="37">
        <v>1</v>
      </c>
      <c r="S20" s="37">
        <v>1</v>
      </c>
      <c r="T20" s="37">
        <v>1</v>
      </c>
      <c r="V20">
        <f t="shared" si="0"/>
        <v>25</v>
      </c>
    </row>
    <row r="21" spans="1:22" ht="12.75">
      <c r="A21" s="194">
        <v>17</v>
      </c>
      <c r="B21" s="37">
        <v>2</v>
      </c>
      <c r="C21" s="37">
        <v>1</v>
      </c>
      <c r="D21" s="37">
        <v>2</v>
      </c>
      <c r="E21" s="37">
        <v>1</v>
      </c>
      <c r="G21" s="37">
        <v>2</v>
      </c>
      <c r="H21" s="37">
        <v>1</v>
      </c>
      <c r="I21" s="37">
        <v>2</v>
      </c>
      <c r="J21" s="37">
        <v>2</v>
      </c>
      <c r="L21" s="37">
        <v>2</v>
      </c>
      <c r="M21" s="37">
        <v>1</v>
      </c>
      <c r="N21" s="37">
        <v>2</v>
      </c>
      <c r="O21" s="37">
        <v>2</v>
      </c>
      <c r="Q21" s="37">
        <v>3</v>
      </c>
      <c r="R21" s="37">
        <v>1</v>
      </c>
      <c r="S21" s="37">
        <v>3</v>
      </c>
      <c r="T21" s="37">
        <v>3</v>
      </c>
      <c r="V21">
        <f t="shared" si="0"/>
        <v>35</v>
      </c>
    </row>
    <row r="22" spans="1:22" ht="13.5" thickBot="1">
      <c r="A22" s="194">
        <v>18</v>
      </c>
      <c r="B22" s="37">
        <v>2</v>
      </c>
      <c r="C22" s="37">
        <v>2</v>
      </c>
      <c r="D22" s="37">
        <v>1</v>
      </c>
      <c r="E22" s="37">
        <v>2</v>
      </c>
      <c r="G22" s="37">
        <v>2</v>
      </c>
      <c r="H22" s="37">
        <v>2</v>
      </c>
      <c r="I22" s="37">
        <v>2</v>
      </c>
      <c r="J22" s="37">
        <v>2</v>
      </c>
      <c r="L22" s="37">
        <v>2</v>
      </c>
      <c r="M22" s="37">
        <v>2</v>
      </c>
      <c r="N22" s="37">
        <v>2</v>
      </c>
      <c r="O22" s="37">
        <v>2</v>
      </c>
      <c r="Q22" s="37">
        <v>2</v>
      </c>
      <c r="R22" s="37">
        <v>2</v>
      </c>
      <c r="S22" s="37">
        <v>1</v>
      </c>
      <c r="T22" s="37">
        <v>2</v>
      </c>
      <c r="V22">
        <f t="shared" si="0"/>
        <v>34</v>
      </c>
    </row>
    <row r="23" spans="2:22" ht="13.5" thickBot="1">
      <c r="B23" s="38">
        <f>SUM(B5:B22)</f>
        <v>24</v>
      </c>
      <c r="C23" s="38">
        <f>SUM(C5:C22)</f>
        <v>29</v>
      </c>
      <c r="D23" s="38">
        <f>SUM(D5:D22)</f>
        <v>28</v>
      </c>
      <c r="E23" s="38">
        <f>SUM(E5:E22)</f>
        <v>24</v>
      </c>
      <c r="G23" s="38">
        <f>SUM(G5:G22)</f>
        <v>26</v>
      </c>
      <c r="H23" s="38">
        <f>SUM(H5:H22)</f>
        <v>30</v>
      </c>
      <c r="I23" s="38">
        <f>SUM(I5:I22)</f>
        <v>29</v>
      </c>
      <c r="J23" s="38">
        <f>SUM(J5:J22)</f>
        <v>26</v>
      </c>
      <c r="L23" s="38">
        <f>SUM(L5:L22)</f>
        <v>28</v>
      </c>
      <c r="M23" s="38">
        <f>SUM(M5:M22)</f>
        <v>31</v>
      </c>
      <c r="N23" s="38">
        <f>SUM(N5:N22)</f>
        <v>27</v>
      </c>
      <c r="O23" s="38">
        <f>SUM(O5:O22)</f>
        <v>26</v>
      </c>
      <c r="Q23" s="38">
        <f>SUM(Q5:Q22)</f>
        <v>26</v>
      </c>
      <c r="R23" s="38">
        <f>SUM(R5:R22)</f>
        <v>26</v>
      </c>
      <c r="S23" s="38">
        <f>SUM(S5:S22)</f>
        <v>26</v>
      </c>
      <c r="T23" s="38">
        <f>SUM(T5:T22)</f>
        <v>30</v>
      </c>
      <c r="V23">
        <f t="shared" si="0"/>
        <v>528</v>
      </c>
    </row>
    <row r="25" spans="6:21" ht="12.75">
      <c r="F25">
        <f>SUM(B23:E23)</f>
        <v>105</v>
      </c>
      <c r="K25">
        <f>SUM(G23:J23)</f>
        <v>111</v>
      </c>
      <c r="P25">
        <f>SUM(L23:O23)</f>
        <v>112</v>
      </c>
      <c r="U25">
        <f>SUM(Q23:T23)</f>
        <v>108</v>
      </c>
    </row>
    <row r="26" spans="2:20" ht="22.5" customHeight="1">
      <c r="B26" s="33" t="s">
        <v>108</v>
      </c>
      <c r="C26" s="33"/>
      <c r="D26" s="33"/>
      <c r="E26" s="33"/>
      <c r="F26" s="33"/>
      <c r="G26" s="33" t="s">
        <v>102</v>
      </c>
      <c r="H26" s="33"/>
      <c r="I26" s="33"/>
      <c r="J26" s="33"/>
      <c r="K26" s="33"/>
      <c r="L26" s="33" t="s">
        <v>103</v>
      </c>
      <c r="M26" s="33"/>
      <c r="N26" s="33"/>
      <c r="O26" s="33"/>
      <c r="P26" s="33"/>
      <c r="Q26" s="33" t="s">
        <v>103</v>
      </c>
      <c r="R26" s="33"/>
      <c r="S26" s="33"/>
      <c r="T26" s="33"/>
    </row>
    <row r="27" spans="2:20" ht="16.5" customHeight="1">
      <c r="B27" s="42" t="s">
        <v>201</v>
      </c>
      <c r="C27" s="43"/>
      <c r="D27" s="43"/>
      <c r="E27" s="43"/>
      <c r="G27" s="42" t="s">
        <v>211</v>
      </c>
      <c r="H27" s="43"/>
      <c r="I27" s="43"/>
      <c r="J27" s="43"/>
      <c r="L27" s="42"/>
      <c r="M27" s="43"/>
      <c r="N27" s="43"/>
      <c r="O27" s="43"/>
      <c r="Q27" s="42" t="s">
        <v>8</v>
      </c>
      <c r="R27" s="43"/>
      <c r="S27" s="43"/>
      <c r="T27" s="43"/>
    </row>
    <row r="29" spans="1:20" ht="12.75">
      <c r="A29" s="194">
        <v>1</v>
      </c>
      <c r="B29" s="37">
        <v>1</v>
      </c>
      <c r="C29" s="37">
        <v>1</v>
      </c>
      <c r="D29" s="37">
        <v>1</v>
      </c>
      <c r="E29" s="37">
        <v>1</v>
      </c>
      <c r="G29" s="37">
        <v>1</v>
      </c>
      <c r="H29" s="37">
        <v>2</v>
      </c>
      <c r="I29" s="37">
        <v>1</v>
      </c>
      <c r="J29" s="37">
        <v>1</v>
      </c>
      <c r="L29" s="37"/>
      <c r="M29" s="37"/>
      <c r="N29" s="37"/>
      <c r="O29" s="37"/>
      <c r="Q29" s="37"/>
      <c r="R29" s="37"/>
      <c r="S29" s="37"/>
      <c r="T29" s="37"/>
    </row>
    <row r="30" spans="1:20" ht="12.75">
      <c r="A30" s="194">
        <v>2</v>
      </c>
      <c r="B30" s="37">
        <v>1</v>
      </c>
      <c r="C30" s="37">
        <v>2</v>
      </c>
      <c r="D30" s="37">
        <v>1</v>
      </c>
      <c r="E30" s="37">
        <v>1</v>
      </c>
      <c r="G30" s="37">
        <v>4</v>
      </c>
      <c r="H30" s="37">
        <v>1</v>
      </c>
      <c r="I30" s="37">
        <v>2</v>
      </c>
      <c r="J30" s="37">
        <v>2</v>
      </c>
      <c r="L30" s="37"/>
      <c r="M30" s="37"/>
      <c r="N30" s="37"/>
      <c r="O30" s="37"/>
      <c r="Q30" s="37"/>
      <c r="R30" s="37"/>
      <c r="S30" s="37"/>
      <c r="T30" s="37"/>
    </row>
    <row r="31" spans="1:20" ht="12.75">
      <c r="A31" s="194">
        <v>3</v>
      </c>
      <c r="B31" s="37">
        <v>1</v>
      </c>
      <c r="C31" s="37">
        <v>1</v>
      </c>
      <c r="D31" s="37">
        <v>2</v>
      </c>
      <c r="E31" s="37">
        <v>1</v>
      </c>
      <c r="G31" s="37">
        <v>1</v>
      </c>
      <c r="H31" s="37">
        <v>2</v>
      </c>
      <c r="I31" s="37">
        <v>2</v>
      </c>
      <c r="J31" s="37">
        <v>1</v>
      </c>
      <c r="L31" s="37"/>
      <c r="M31" s="37"/>
      <c r="N31" s="37"/>
      <c r="O31" s="37"/>
      <c r="Q31" s="37"/>
      <c r="R31" s="37"/>
      <c r="S31" s="37"/>
      <c r="T31" s="37"/>
    </row>
    <row r="32" spans="1:20" ht="12.75">
      <c r="A32" s="194">
        <v>4</v>
      </c>
      <c r="B32" s="37">
        <v>1</v>
      </c>
      <c r="C32" s="37">
        <v>1</v>
      </c>
      <c r="D32" s="37">
        <v>1</v>
      </c>
      <c r="E32" s="37">
        <v>1</v>
      </c>
      <c r="G32" s="37">
        <v>2</v>
      </c>
      <c r="H32" s="37">
        <v>1</v>
      </c>
      <c r="I32" s="37">
        <v>2</v>
      </c>
      <c r="J32" s="37">
        <v>2</v>
      </c>
      <c r="L32" s="37"/>
      <c r="M32" s="37"/>
      <c r="N32" s="37"/>
      <c r="O32" s="37"/>
      <c r="Q32" s="37"/>
      <c r="R32" s="37"/>
      <c r="S32" s="37"/>
      <c r="T32" s="37"/>
    </row>
    <row r="33" spans="1:20" ht="12.75">
      <c r="A33" s="194">
        <v>5</v>
      </c>
      <c r="B33" s="37">
        <v>1</v>
      </c>
      <c r="C33" s="37">
        <v>2</v>
      </c>
      <c r="D33" s="37">
        <v>1</v>
      </c>
      <c r="E33" s="37">
        <v>2</v>
      </c>
      <c r="G33" s="37">
        <v>2</v>
      </c>
      <c r="H33" s="37">
        <v>2</v>
      </c>
      <c r="I33" s="37">
        <v>1</v>
      </c>
      <c r="J33" s="37">
        <v>1</v>
      </c>
      <c r="L33" s="37"/>
      <c r="M33" s="37"/>
      <c r="N33" s="37"/>
      <c r="O33" s="37"/>
      <c r="Q33" s="37"/>
      <c r="R33" s="37"/>
      <c r="S33" s="37"/>
      <c r="T33" s="37"/>
    </row>
    <row r="34" spans="1:20" ht="12.75">
      <c r="A34" s="194">
        <v>6</v>
      </c>
      <c r="B34" s="37">
        <v>2</v>
      </c>
      <c r="C34" s="37">
        <v>1</v>
      </c>
      <c r="D34" s="37">
        <v>1</v>
      </c>
      <c r="E34" s="37">
        <v>1</v>
      </c>
      <c r="G34" s="37">
        <v>2</v>
      </c>
      <c r="H34" s="37">
        <v>1</v>
      </c>
      <c r="I34" s="37">
        <v>1</v>
      </c>
      <c r="J34" s="37">
        <v>1</v>
      </c>
      <c r="L34" s="37"/>
      <c r="M34" s="37"/>
      <c r="N34" s="37"/>
      <c r="O34" s="37"/>
      <c r="Q34" s="37"/>
      <c r="R34" s="37"/>
      <c r="S34" s="37"/>
      <c r="T34" s="37"/>
    </row>
    <row r="35" spans="1:20" ht="12.75">
      <c r="A35" s="194">
        <v>7</v>
      </c>
      <c r="B35" s="37">
        <v>2</v>
      </c>
      <c r="C35" s="37">
        <v>1</v>
      </c>
      <c r="D35" s="37">
        <v>1</v>
      </c>
      <c r="E35" s="37">
        <v>1</v>
      </c>
      <c r="G35" s="37">
        <v>2</v>
      </c>
      <c r="H35" s="37">
        <v>1</v>
      </c>
      <c r="I35" s="37">
        <v>1</v>
      </c>
      <c r="J35" s="37">
        <v>7</v>
      </c>
      <c r="L35" s="37"/>
      <c r="M35" s="37"/>
      <c r="N35" s="37"/>
      <c r="O35" s="37"/>
      <c r="Q35" s="37"/>
      <c r="R35" s="37"/>
      <c r="S35" s="37"/>
      <c r="T35" s="37"/>
    </row>
    <row r="36" spans="1:20" ht="12.75">
      <c r="A36" s="194">
        <v>8</v>
      </c>
      <c r="B36" s="37">
        <v>1</v>
      </c>
      <c r="C36" s="37">
        <v>2</v>
      </c>
      <c r="D36" s="37">
        <v>2</v>
      </c>
      <c r="E36" s="37">
        <v>1</v>
      </c>
      <c r="G36" s="37">
        <v>2</v>
      </c>
      <c r="H36" s="37">
        <v>2</v>
      </c>
      <c r="I36" s="37">
        <v>3</v>
      </c>
      <c r="J36" s="37">
        <v>2</v>
      </c>
      <c r="L36" s="37"/>
      <c r="M36" s="37"/>
      <c r="N36" s="37"/>
      <c r="O36" s="37"/>
      <c r="Q36" s="37"/>
      <c r="R36" s="37"/>
      <c r="S36" s="37"/>
      <c r="T36" s="37"/>
    </row>
    <row r="37" spans="1:20" ht="12.75">
      <c r="A37" s="194">
        <v>9</v>
      </c>
      <c r="B37" s="37">
        <v>1</v>
      </c>
      <c r="C37" s="37">
        <v>1</v>
      </c>
      <c r="D37" s="37">
        <v>1</v>
      </c>
      <c r="E37" s="37">
        <v>1</v>
      </c>
      <c r="G37" s="37">
        <v>1</v>
      </c>
      <c r="H37" s="37">
        <v>2</v>
      </c>
      <c r="I37" s="37">
        <v>1</v>
      </c>
      <c r="J37" s="37">
        <v>1</v>
      </c>
      <c r="L37" s="37"/>
      <c r="M37" s="37"/>
      <c r="N37" s="37"/>
      <c r="O37" s="37"/>
      <c r="Q37" s="37"/>
      <c r="R37" s="37"/>
      <c r="S37" s="37"/>
      <c r="T37" s="37"/>
    </row>
    <row r="38" spans="1:20" ht="12.75">
      <c r="A38" s="194">
        <v>10</v>
      </c>
      <c r="B38" s="37">
        <v>1</v>
      </c>
      <c r="C38" s="37">
        <v>1</v>
      </c>
      <c r="D38" s="37">
        <v>1</v>
      </c>
      <c r="E38" s="37">
        <v>2</v>
      </c>
      <c r="G38" s="37">
        <v>1</v>
      </c>
      <c r="H38" s="37">
        <v>1</v>
      </c>
      <c r="I38" s="37">
        <v>2</v>
      </c>
      <c r="J38" s="37">
        <v>2</v>
      </c>
      <c r="L38" s="37"/>
      <c r="M38" s="37"/>
      <c r="N38" s="37"/>
      <c r="O38" s="37"/>
      <c r="Q38" s="37"/>
      <c r="R38" s="37"/>
      <c r="S38" s="37"/>
      <c r="T38" s="37"/>
    </row>
    <row r="39" spans="1:20" ht="12.75">
      <c r="A39" s="194">
        <v>11</v>
      </c>
      <c r="B39" s="37">
        <v>1</v>
      </c>
      <c r="C39" s="37">
        <v>2</v>
      </c>
      <c r="D39" s="37">
        <v>2</v>
      </c>
      <c r="E39" s="37">
        <v>2</v>
      </c>
      <c r="G39" s="37">
        <v>1</v>
      </c>
      <c r="H39" s="37">
        <v>2</v>
      </c>
      <c r="I39" s="37">
        <v>1</v>
      </c>
      <c r="J39" s="37">
        <v>2</v>
      </c>
      <c r="L39" s="37"/>
      <c r="M39" s="37"/>
      <c r="N39" s="37"/>
      <c r="O39" s="37"/>
      <c r="Q39" s="37"/>
      <c r="R39" s="37"/>
      <c r="S39" s="37"/>
      <c r="T39" s="37"/>
    </row>
    <row r="40" spans="1:20" ht="12.75">
      <c r="A40" s="194">
        <v>12</v>
      </c>
      <c r="B40" s="37">
        <v>1</v>
      </c>
      <c r="C40" s="37">
        <v>1</v>
      </c>
      <c r="D40" s="37">
        <v>1</v>
      </c>
      <c r="E40" s="37">
        <v>1</v>
      </c>
      <c r="G40" s="37">
        <v>2</v>
      </c>
      <c r="H40" s="37">
        <v>1</v>
      </c>
      <c r="I40" s="37">
        <v>1</v>
      </c>
      <c r="J40" s="37">
        <v>2</v>
      </c>
      <c r="L40" s="37"/>
      <c r="M40" s="37"/>
      <c r="N40" s="37"/>
      <c r="O40" s="37"/>
      <c r="Q40" s="37"/>
      <c r="R40" s="37"/>
      <c r="S40" s="37"/>
      <c r="T40" s="37"/>
    </row>
    <row r="41" spans="1:20" ht="12.75">
      <c r="A41" s="194">
        <v>13</v>
      </c>
      <c r="B41" s="37">
        <v>1</v>
      </c>
      <c r="C41" s="37">
        <v>1</v>
      </c>
      <c r="D41" s="37">
        <v>1</v>
      </c>
      <c r="E41" s="37">
        <v>1</v>
      </c>
      <c r="G41" s="37">
        <v>3</v>
      </c>
      <c r="H41" s="37">
        <v>2</v>
      </c>
      <c r="I41" s="37">
        <v>1</v>
      </c>
      <c r="J41" s="37">
        <v>2</v>
      </c>
      <c r="L41" s="37"/>
      <c r="M41" s="37"/>
      <c r="N41" s="37"/>
      <c r="O41" s="37"/>
      <c r="Q41" s="37"/>
      <c r="R41" s="37"/>
      <c r="S41" s="37"/>
      <c r="T41" s="37"/>
    </row>
    <row r="42" spans="1:20" ht="12.75">
      <c r="A42" s="194">
        <v>14</v>
      </c>
      <c r="B42" s="37">
        <v>2</v>
      </c>
      <c r="C42" s="37">
        <v>2</v>
      </c>
      <c r="D42" s="37">
        <v>1</v>
      </c>
      <c r="E42" s="37">
        <v>2</v>
      </c>
      <c r="G42" s="37">
        <v>2</v>
      </c>
      <c r="H42" s="37">
        <v>1</v>
      </c>
      <c r="I42" s="37">
        <v>2</v>
      </c>
      <c r="J42" s="37">
        <v>2</v>
      </c>
      <c r="L42" s="37"/>
      <c r="M42" s="37"/>
      <c r="N42" s="37"/>
      <c r="O42" s="37"/>
      <c r="Q42" s="37"/>
      <c r="R42" s="37"/>
      <c r="S42" s="37"/>
      <c r="T42" s="37"/>
    </row>
    <row r="43" spans="1:20" ht="12.75">
      <c r="A43" s="194">
        <v>15</v>
      </c>
      <c r="B43" s="37">
        <v>1</v>
      </c>
      <c r="C43" s="37">
        <v>3</v>
      </c>
      <c r="D43" s="37">
        <v>1</v>
      </c>
      <c r="E43" s="37">
        <v>1</v>
      </c>
      <c r="G43" s="37">
        <v>1</v>
      </c>
      <c r="H43" s="37">
        <v>2</v>
      </c>
      <c r="I43" s="37">
        <v>1</v>
      </c>
      <c r="J43" s="37">
        <v>1</v>
      </c>
      <c r="L43" s="37"/>
      <c r="M43" s="37"/>
      <c r="N43" s="37"/>
      <c r="O43" s="37"/>
      <c r="Q43" s="37"/>
      <c r="R43" s="37"/>
      <c r="S43" s="37"/>
      <c r="T43" s="37"/>
    </row>
    <row r="44" spans="1:20" ht="12.75">
      <c r="A44" s="194">
        <v>16</v>
      </c>
      <c r="B44" s="37">
        <v>1</v>
      </c>
      <c r="C44" s="37">
        <v>2</v>
      </c>
      <c r="D44" s="37">
        <v>1</v>
      </c>
      <c r="E44" s="37">
        <v>2</v>
      </c>
      <c r="G44" s="37">
        <v>1</v>
      </c>
      <c r="H44" s="37">
        <v>2</v>
      </c>
      <c r="I44" s="37">
        <v>1</v>
      </c>
      <c r="J44" s="37">
        <v>1</v>
      </c>
      <c r="L44" s="37"/>
      <c r="M44" s="37"/>
      <c r="N44" s="37"/>
      <c r="O44" s="37"/>
      <c r="Q44" s="37"/>
      <c r="R44" s="37"/>
      <c r="S44" s="37"/>
      <c r="T44" s="37"/>
    </row>
    <row r="45" spans="1:20" ht="12.75">
      <c r="A45" s="194">
        <v>17</v>
      </c>
      <c r="B45" s="37">
        <v>2</v>
      </c>
      <c r="C45" s="37">
        <v>1</v>
      </c>
      <c r="D45" s="37">
        <v>1</v>
      </c>
      <c r="E45" s="37">
        <v>1</v>
      </c>
      <c r="G45" s="37">
        <v>2</v>
      </c>
      <c r="H45" s="37">
        <v>5</v>
      </c>
      <c r="I45" s="37">
        <v>2</v>
      </c>
      <c r="J45" s="37">
        <v>3</v>
      </c>
      <c r="L45" s="37"/>
      <c r="M45" s="37"/>
      <c r="N45" s="37"/>
      <c r="O45" s="37"/>
      <c r="Q45" s="37"/>
      <c r="R45" s="37"/>
      <c r="S45" s="37"/>
      <c r="T45" s="37"/>
    </row>
    <row r="46" spans="1:20" ht="13.5" thickBot="1">
      <c r="A46" s="194">
        <v>18</v>
      </c>
      <c r="B46" s="37">
        <v>1</v>
      </c>
      <c r="C46" s="37">
        <v>1</v>
      </c>
      <c r="D46" s="37">
        <v>1</v>
      </c>
      <c r="E46" s="37">
        <v>1</v>
      </c>
      <c r="G46" s="37">
        <v>3</v>
      </c>
      <c r="H46" s="37">
        <v>1</v>
      </c>
      <c r="I46" s="37">
        <v>4</v>
      </c>
      <c r="J46" s="37">
        <v>2</v>
      </c>
      <c r="L46" s="37"/>
      <c r="M46" s="37"/>
      <c r="N46" s="37"/>
      <c r="O46" s="37"/>
      <c r="Q46" s="37"/>
      <c r="R46" s="37"/>
      <c r="S46" s="37"/>
      <c r="T46" s="37"/>
    </row>
    <row r="47" spans="2:20" ht="13.5" thickBot="1">
      <c r="B47" s="38">
        <f>SUM(B29:B46)</f>
        <v>22</v>
      </c>
      <c r="C47" s="38">
        <f>SUM(C29:C46)</f>
        <v>26</v>
      </c>
      <c r="D47" s="38">
        <f>SUM(D29:D46)</f>
        <v>21</v>
      </c>
      <c r="E47" s="38">
        <f>SUM(E29:E46)</f>
        <v>23</v>
      </c>
      <c r="G47" s="38">
        <f>SUM(G29:G46)</f>
        <v>33</v>
      </c>
      <c r="H47" s="38">
        <f>SUM(H29:H46)</f>
        <v>31</v>
      </c>
      <c r="I47" s="38">
        <f>SUM(I29:I46)</f>
        <v>29</v>
      </c>
      <c r="J47" s="38">
        <f>SUM(J29:J46)</f>
        <v>35</v>
      </c>
      <c r="L47" s="38">
        <f>SUM(L29:L46)</f>
        <v>0</v>
      </c>
      <c r="M47" s="38">
        <f>SUM(M29:M46)</f>
        <v>0</v>
      </c>
      <c r="N47" s="38">
        <f>SUM(N29:N46)</f>
        <v>0</v>
      </c>
      <c r="O47" s="38">
        <f>SUM(O29:O46)</f>
        <v>0</v>
      </c>
      <c r="Q47" s="38">
        <f>SUM(Q29:Q46)</f>
        <v>0</v>
      </c>
      <c r="R47" s="38">
        <f>SUM(R29:R46)</f>
        <v>0</v>
      </c>
      <c r="S47" s="38">
        <f>SUM(S29:S46)</f>
        <v>0</v>
      </c>
      <c r="T47" s="38">
        <f>SUM(T29:T46)</f>
        <v>0</v>
      </c>
    </row>
    <row r="49" spans="6:16" ht="12.75">
      <c r="F49">
        <f>SUM(B47:E47)</f>
        <v>92</v>
      </c>
      <c r="K49">
        <f>SUM(G47:J47)</f>
        <v>128</v>
      </c>
      <c r="P49">
        <f>SUM(L47:O47)</f>
        <v>0</v>
      </c>
    </row>
  </sheetData>
  <sheetProtection/>
  <conditionalFormatting sqref="L47:O47 B47:E47 G47:J47 B23:E23 G23:J23 L23:O23 Q23:T23 Q47:T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:V23"/>
    </sheetView>
  </sheetViews>
  <sheetFormatPr defaultColWidth="11.421875" defaultRowHeight="12.75"/>
  <cols>
    <col min="1" max="1" width="3.57421875" style="194" customWidth="1"/>
    <col min="2" max="5" width="4.140625" style="0" customWidth="1"/>
    <col min="6" max="6" width="7.7109375" style="0" customWidth="1"/>
    <col min="7" max="10" width="4.140625" style="0" customWidth="1"/>
    <col min="11" max="11" width="7.7109375" style="0" customWidth="1"/>
    <col min="12" max="15" width="4.140625" style="0" customWidth="1"/>
    <col min="16" max="16" width="7.7109375" style="0" customWidth="1"/>
    <col min="17" max="20" width="4.140625" style="0" customWidth="1"/>
  </cols>
  <sheetData>
    <row r="1" spans="2:6" ht="22.5" customHeight="1">
      <c r="B1" s="44" t="s">
        <v>78</v>
      </c>
      <c r="C1" s="43"/>
      <c r="D1" s="43"/>
      <c r="E1" s="43"/>
      <c r="F1" s="43"/>
    </row>
    <row r="2" spans="1:20" s="40" customFormat="1" ht="22.5" customHeight="1">
      <c r="A2" s="195"/>
      <c r="B2" s="58" t="s">
        <v>104</v>
      </c>
      <c r="C2" s="58"/>
      <c r="D2" s="58"/>
      <c r="E2" s="58"/>
      <c r="F2" s="58"/>
      <c r="G2" s="58" t="s">
        <v>105</v>
      </c>
      <c r="H2" s="58"/>
      <c r="I2" s="58"/>
      <c r="J2" s="58"/>
      <c r="K2" s="58"/>
      <c r="L2" s="58" t="s">
        <v>106</v>
      </c>
      <c r="M2" s="58"/>
      <c r="N2" s="58"/>
      <c r="O2" s="58"/>
      <c r="P2" s="58"/>
      <c r="Q2" s="58" t="s">
        <v>107</v>
      </c>
      <c r="R2" s="58"/>
      <c r="S2" s="58"/>
      <c r="T2" s="58"/>
    </row>
    <row r="3" spans="2:20" ht="16.5" customHeight="1">
      <c r="B3" s="42" t="s">
        <v>136</v>
      </c>
      <c r="C3" s="43"/>
      <c r="D3" s="43"/>
      <c r="E3" s="43"/>
      <c r="G3" s="42" t="s">
        <v>151</v>
      </c>
      <c r="H3" s="43"/>
      <c r="I3" s="43"/>
      <c r="J3" s="43"/>
      <c r="L3" s="42" t="s">
        <v>141</v>
      </c>
      <c r="M3" s="43"/>
      <c r="N3" s="43"/>
      <c r="O3" s="43"/>
      <c r="Q3" s="42" t="s">
        <v>204</v>
      </c>
      <c r="R3" s="43"/>
      <c r="S3" s="43"/>
      <c r="T3" s="43"/>
    </row>
    <row r="5" spans="1:22" ht="12.75">
      <c r="A5" s="194">
        <v>1</v>
      </c>
      <c r="B5" s="37">
        <v>1</v>
      </c>
      <c r="C5" s="37">
        <v>1</v>
      </c>
      <c r="D5" s="37">
        <v>2</v>
      </c>
      <c r="E5" s="37">
        <v>2</v>
      </c>
      <c r="G5" s="37">
        <v>1</v>
      </c>
      <c r="H5" s="37">
        <v>1</v>
      </c>
      <c r="I5" s="37">
        <v>2</v>
      </c>
      <c r="J5" s="37">
        <v>1</v>
      </c>
      <c r="L5" s="37">
        <v>1</v>
      </c>
      <c r="M5" s="37">
        <v>1</v>
      </c>
      <c r="N5" s="37">
        <v>1</v>
      </c>
      <c r="O5" s="37">
        <v>1</v>
      </c>
      <c r="Q5" s="37">
        <v>2</v>
      </c>
      <c r="R5" s="37">
        <v>1</v>
      </c>
      <c r="S5" s="37">
        <v>1</v>
      </c>
      <c r="T5" s="37">
        <v>1</v>
      </c>
      <c r="V5">
        <f>B5+C5+D5+E5+G5+H5+I5+J5+L5+M5+N5+O5+Q5+R5+S5+T5+B29+C29+D29+E29</f>
        <v>25</v>
      </c>
    </row>
    <row r="6" spans="1:22" ht="12.75">
      <c r="A6" s="194">
        <v>2</v>
      </c>
      <c r="B6" s="37">
        <v>3</v>
      </c>
      <c r="C6" s="37">
        <v>4</v>
      </c>
      <c r="D6" s="37">
        <v>1</v>
      </c>
      <c r="E6" s="37">
        <v>1</v>
      </c>
      <c r="G6" s="37">
        <v>6</v>
      </c>
      <c r="H6" s="37">
        <v>2</v>
      </c>
      <c r="I6" s="37">
        <v>1</v>
      </c>
      <c r="J6" s="37">
        <v>1</v>
      </c>
      <c r="L6" s="37">
        <v>1</v>
      </c>
      <c r="M6" s="37">
        <v>1</v>
      </c>
      <c r="N6" s="37">
        <v>1</v>
      </c>
      <c r="O6" s="37">
        <v>1</v>
      </c>
      <c r="Q6" s="37">
        <v>2</v>
      </c>
      <c r="R6" s="37">
        <v>3</v>
      </c>
      <c r="S6" s="37">
        <v>1</v>
      </c>
      <c r="T6" s="37">
        <v>1</v>
      </c>
      <c r="V6">
        <f aca="true" t="shared" si="0" ref="V6:V23">B6+C6+D6+E6+G6+H6+I6+J6+L6+M6+N6+O6+Q6+R6+S6+T6+B30+C30+D30+E30</f>
        <v>34</v>
      </c>
    </row>
    <row r="7" spans="1:22" ht="12.75">
      <c r="A7" s="194">
        <v>3</v>
      </c>
      <c r="B7" s="37">
        <v>1</v>
      </c>
      <c r="C7" s="37">
        <v>1</v>
      </c>
      <c r="D7" s="37">
        <v>1</v>
      </c>
      <c r="E7" s="37">
        <v>1</v>
      </c>
      <c r="G7" s="37">
        <v>1</v>
      </c>
      <c r="H7" s="37">
        <v>1</v>
      </c>
      <c r="I7" s="37">
        <v>1</v>
      </c>
      <c r="J7" s="37">
        <v>2</v>
      </c>
      <c r="L7" s="37">
        <v>1</v>
      </c>
      <c r="M7" s="37">
        <v>1</v>
      </c>
      <c r="N7" s="37">
        <v>1</v>
      </c>
      <c r="O7" s="37">
        <v>1</v>
      </c>
      <c r="Q7" s="37">
        <v>1</v>
      </c>
      <c r="R7" s="37">
        <v>2</v>
      </c>
      <c r="S7" s="37">
        <v>1</v>
      </c>
      <c r="T7" s="37">
        <v>1</v>
      </c>
      <c r="V7">
        <f t="shared" si="0"/>
        <v>23</v>
      </c>
    </row>
    <row r="8" spans="1:22" ht="12.75">
      <c r="A8" s="194">
        <v>4</v>
      </c>
      <c r="B8" s="37">
        <v>1</v>
      </c>
      <c r="C8" s="37">
        <v>2</v>
      </c>
      <c r="D8" s="37">
        <v>2</v>
      </c>
      <c r="E8" s="37">
        <v>1</v>
      </c>
      <c r="G8" s="37">
        <v>2</v>
      </c>
      <c r="H8" s="37">
        <v>1</v>
      </c>
      <c r="I8" s="37">
        <v>2</v>
      </c>
      <c r="J8" s="37">
        <v>1</v>
      </c>
      <c r="L8" s="37">
        <v>2</v>
      </c>
      <c r="M8" s="37">
        <v>1</v>
      </c>
      <c r="N8" s="37">
        <v>2</v>
      </c>
      <c r="O8" s="37">
        <v>1</v>
      </c>
      <c r="Q8" s="37">
        <v>1</v>
      </c>
      <c r="R8" s="37">
        <v>1</v>
      </c>
      <c r="S8" s="37">
        <v>1</v>
      </c>
      <c r="T8" s="37">
        <v>1</v>
      </c>
      <c r="V8">
        <f t="shared" si="0"/>
        <v>28</v>
      </c>
    </row>
    <row r="9" spans="1:22" ht="12.75">
      <c r="A9" s="194">
        <v>5</v>
      </c>
      <c r="B9" s="37">
        <v>2</v>
      </c>
      <c r="C9" s="37">
        <v>1</v>
      </c>
      <c r="D9" s="37">
        <v>1</v>
      </c>
      <c r="E9" s="37">
        <v>2</v>
      </c>
      <c r="G9" s="37">
        <v>1</v>
      </c>
      <c r="H9" s="37">
        <v>1</v>
      </c>
      <c r="I9" s="37">
        <v>1</v>
      </c>
      <c r="J9" s="37">
        <v>1</v>
      </c>
      <c r="L9" s="37">
        <v>1</v>
      </c>
      <c r="M9" s="37">
        <v>1</v>
      </c>
      <c r="N9" s="37">
        <v>1</v>
      </c>
      <c r="O9" s="37">
        <v>1</v>
      </c>
      <c r="Q9" s="37">
        <v>2</v>
      </c>
      <c r="R9" s="37">
        <v>1</v>
      </c>
      <c r="S9" s="37">
        <v>2</v>
      </c>
      <c r="T9" s="37">
        <v>1</v>
      </c>
      <c r="V9">
        <f t="shared" si="0"/>
        <v>24</v>
      </c>
    </row>
    <row r="10" spans="1:22" ht="12.75">
      <c r="A10" s="194">
        <v>6</v>
      </c>
      <c r="B10" s="37">
        <v>1</v>
      </c>
      <c r="C10" s="37">
        <v>1</v>
      </c>
      <c r="D10" s="37">
        <v>1</v>
      </c>
      <c r="E10" s="37">
        <v>1</v>
      </c>
      <c r="G10" s="37">
        <v>1</v>
      </c>
      <c r="H10" s="37">
        <v>1</v>
      </c>
      <c r="I10" s="37">
        <v>1</v>
      </c>
      <c r="J10" s="37">
        <v>2</v>
      </c>
      <c r="L10" s="37">
        <v>1</v>
      </c>
      <c r="M10" s="37">
        <v>2</v>
      </c>
      <c r="N10" s="37">
        <v>1</v>
      </c>
      <c r="O10" s="37">
        <v>1</v>
      </c>
      <c r="Q10" s="37">
        <v>1</v>
      </c>
      <c r="R10" s="37">
        <v>1</v>
      </c>
      <c r="S10" s="37">
        <v>1</v>
      </c>
      <c r="T10" s="37">
        <v>2</v>
      </c>
      <c r="V10">
        <f t="shared" si="0"/>
        <v>23</v>
      </c>
    </row>
    <row r="11" spans="1:22" ht="12.75">
      <c r="A11" s="194">
        <v>7</v>
      </c>
      <c r="B11" s="37">
        <v>3</v>
      </c>
      <c r="C11" s="37">
        <v>5</v>
      </c>
      <c r="D11" s="37">
        <v>3</v>
      </c>
      <c r="E11" s="37">
        <v>4</v>
      </c>
      <c r="G11" s="37">
        <v>2</v>
      </c>
      <c r="H11" s="37">
        <v>1</v>
      </c>
      <c r="I11" s="37">
        <v>2</v>
      </c>
      <c r="J11" s="37">
        <v>4</v>
      </c>
      <c r="L11" s="37">
        <v>1</v>
      </c>
      <c r="M11" s="37">
        <v>2</v>
      </c>
      <c r="N11" s="37">
        <v>3</v>
      </c>
      <c r="O11" s="37">
        <v>3</v>
      </c>
      <c r="Q11" s="37">
        <v>2</v>
      </c>
      <c r="R11" s="37">
        <v>2</v>
      </c>
      <c r="S11" s="37">
        <v>1</v>
      </c>
      <c r="T11" s="37">
        <v>3</v>
      </c>
      <c r="V11">
        <f t="shared" si="0"/>
        <v>48</v>
      </c>
    </row>
    <row r="12" spans="1:22" ht="12.75">
      <c r="A12" s="194">
        <v>8</v>
      </c>
      <c r="B12" s="37">
        <v>2</v>
      </c>
      <c r="C12" s="37">
        <v>2</v>
      </c>
      <c r="D12" s="37">
        <v>2</v>
      </c>
      <c r="E12" s="37">
        <v>2</v>
      </c>
      <c r="G12" s="37">
        <v>1</v>
      </c>
      <c r="H12" s="37">
        <v>2</v>
      </c>
      <c r="I12" s="37">
        <v>2</v>
      </c>
      <c r="J12" s="37">
        <v>2</v>
      </c>
      <c r="L12" s="37">
        <v>2</v>
      </c>
      <c r="M12" s="37">
        <v>2</v>
      </c>
      <c r="N12" s="37">
        <v>2</v>
      </c>
      <c r="O12" s="37">
        <v>2</v>
      </c>
      <c r="Q12" s="37">
        <v>1</v>
      </c>
      <c r="R12" s="37">
        <v>2</v>
      </c>
      <c r="S12" s="37">
        <v>2</v>
      </c>
      <c r="T12" s="37">
        <v>1</v>
      </c>
      <c r="V12">
        <f t="shared" si="0"/>
        <v>34</v>
      </c>
    </row>
    <row r="13" spans="1:22" ht="12.75">
      <c r="A13" s="194">
        <v>9</v>
      </c>
      <c r="B13" s="37">
        <v>1</v>
      </c>
      <c r="C13" s="37">
        <v>1</v>
      </c>
      <c r="D13" s="37">
        <v>2</v>
      </c>
      <c r="E13" s="37">
        <v>1</v>
      </c>
      <c r="G13" s="37">
        <v>1</v>
      </c>
      <c r="H13" s="37">
        <v>1</v>
      </c>
      <c r="I13" s="37">
        <v>1</v>
      </c>
      <c r="J13" s="37">
        <v>1</v>
      </c>
      <c r="L13" s="37">
        <v>6</v>
      </c>
      <c r="M13" s="37">
        <v>1</v>
      </c>
      <c r="N13" s="37">
        <v>1</v>
      </c>
      <c r="O13" s="37">
        <v>1</v>
      </c>
      <c r="Q13" s="37">
        <v>1</v>
      </c>
      <c r="R13" s="37">
        <v>1</v>
      </c>
      <c r="S13" s="37">
        <v>1</v>
      </c>
      <c r="T13" s="37">
        <v>1</v>
      </c>
      <c r="V13">
        <f t="shared" si="0"/>
        <v>26</v>
      </c>
    </row>
    <row r="14" spans="1:22" ht="12.75">
      <c r="A14" s="194">
        <v>10</v>
      </c>
      <c r="B14" s="37">
        <v>1</v>
      </c>
      <c r="C14" s="37">
        <v>1</v>
      </c>
      <c r="D14" s="37">
        <v>1</v>
      </c>
      <c r="E14" s="37">
        <v>1</v>
      </c>
      <c r="G14" s="37">
        <v>1</v>
      </c>
      <c r="H14" s="37">
        <v>1</v>
      </c>
      <c r="I14" s="37">
        <v>4</v>
      </c>
      <c r="J14" s="37">
        <v>5</v>
      </c>
      <c r="L14" s="37">
        <v>3</v>
      </c>
      <c r="M14" s="37">
        <v>1</v>
      </c>
      <c r="N14" s="37">
        <v>2</v>
      </c>
      <c r="O14" s="37">
        <v>1</v>
      </c>
      <c r="Q14" s="37">
        <v>1</v>
      </c>
      <c r="R14" s="37">
        <v>1</v>
      </c>
      <c r="S14" s="37">
        <v>1</v>
      </c>
      <c r="T14" s="37">
        <v>1</v>
      </c>
      <c r="V14">
        <f t="shared" si="0"/>
        <v>30</v>
      </c>
    </row>
    <row r="15" spans="1:22" ht="12.75">
      <c r="A15" s="194">
        <v>11</v>
      </c>
      <c r="B15" s="37">
        <v>1</v>
      </c>
      <c r="C15" s="37">
        <v>2</v>
      </c>
      <c r="D15" s="37">
        <v>1</v>
      </c>
      <c r="E15" s="37">
        <v>1</v>
      </c>
      <c r="G15" s="37">
        <v>2</v>
      </c>
      <c r="H15" s="37">
        <v>2</v>
      </c>
      <c r="I15" s="37">
        <v>2</v>
      </c>
      <c r="J15" s="37">
        <v>1</v>
      </c>
      <c r="L15" s="37">
        <v>3</v>
      </c>
      <c r="M15" s="37">
        <v>1</v>
      </c>
      <c r="N15" s="37">
        <v>1</v>
      </c>
      <c r="O15" s="37">
        <v>2</v>
      </c>
      <c r="Q15" s="37">
        <v>1</v>
      </c>
      <c r="R15" s="37">
        <v>1</v>
      </c>
      <c r="S15" s="37">
        <v>1</v>
      </c>
      <c r="T15" s="37">
        <v>1</v>
      </c>
      <c r="V15">
        <f t="shared" si="0"/>
        <v>29</v>
      </c>
    </row>
    <row r="16" spans="1:22" ht="12.75">
      <c r="A16" s="194">
        <v>12</v>
      </c>
      <c r="B16" s="37">
        <v>2</v>
      </c>
      <c r="C16" s="37">
        <v>2</v>
      </c>
      <c r="D16" s="37">
        <v>1</v>
      </c>
      <c r="E16" s="37">
        <v>1</v>
      </c>
      <c r="G16" s="37">
        <v>4</v>
      </c>
      <c r="H16" s="37">
        <v>1</v>
      </c>
      <c r="I16" s="37">
        <v>2</v>
      </c>
      <c r="J16" s="37">
        <v>1</v>
      </c>
      <c r="L16" s="37">
        <v>1</v>
      </c>
      <c r="M16" s="37">
        <v>1</v>
      </c>
      <c r="N16" s="37">
        <v>2</v>
      </c>
      <c r="O16" s="37">
        <v>1</v>
      </c>
      <c r="Q16" s="37">
        <v>1</v>
      </c>
      <c r="R16" s="37">
        <v>2</v>
      </c>
      <c r="S16" s="37">
        <v>1</v>
      </c>
      <c r="T16" s="37">
        <v>1</v>
      </c>
      <c r="V16">
        <f t="shared" si="0"/>
        <v>28</v>
      </c>
    </row>
    <row r="17" spans="1:22" ht="12.75">
      <c r="A17" s="194">
        <v>13</v>
      </c>
      <c r="B17" s="37">
        <v>1</v>
      </c>
      <c r="C17" s="37">
        <v>2</v>
      </c>
      <c r="D17" s="37">
        <v>3</v>
      </c>
      <c r="E17" s="37">
        <v>1</v>
      </c>
      <c r="G17" s="37">
        <v>1</v>
      </c>
      <c r="H17" s="37">
        <v>4</v>
      </c>
      <c r="I17" s="37">
        <v>1</v>
      </c>
      <c r="J17" s="37">
        <v>1</v>
      </c>
      <c r="L17" s="37">
        <v>1</v>
      </c>
      <c r="M17" s="37">
        <v>1</v>
      </c>
      <c r="N17" s="37">
        <v>2</v>
      </c>
      <c r="O17" s="37">
        <v>2</v>
      </c>
      <c r="Q17" s="37">
        <v>1</v>
      </c>
      <c r="R17" s="37">
        <v>1</v>
      </c>
      <c r="S17" s="37">
        <v>1</v>
      </c>
      <c r="T17" s="37">
        <v>1</v>
      </c>
      <c r="V17">
        <f t="shared" si="0"/>
        <v>29</v>
      </c>
    </row>
    <row r="18" spans="1:22" ht="12.75">
      <c r="A18" s="194">
        <v>14</v>
      </c>
      <c r="B18" s="37">
        <v>1</v>
      </c>
      <c r="C18" s="37">
        <v>2</v>
      </c>
      <c r="D18" s="37">
        <v>1</v>
      </c>
      <c r="E18" s="37">
        <v>1</v>
      </c>
      <c r="G18" s="37">
        <v>1</v>
      </c>
      <c r="H18" s="37">
        <v>2</v>
      </c>
      <c r="I18" s="37">
        <v>1</v>
      </c>
      <c r="J18" s="37">
        <v>1</v>
      </c>
      <c r="L18" s="37">
        <v>2</v>
      </c>
      <c r="M18" s="37">
        <v>2</v>
      </c>
      <c r="N18" s="37">
        <v>1</v>
      </c>
      <c r="O18" s="37">
        <v>1</v>
      </c>
      <c r="Q18" s="37">
        <v>1</v>
      </c>
      <c r="R18" s="37">
        <v>1</v>
      </c>
      <c r="S18" s="37">
        <v>1</v>
      </c>
      <c r="T18" s="37">
        <v>1</v>
      </c>
      <c r="V18">
        <f t="shared" si="0"/>
        <v>27</v>
      </c>
    </row>
    <row r="19" spans="1:22" ht="12.75">
      <c r="A19" s="194">
        <v>15</v>
      </c>
      <c r="B19" s="37">
        <v>1</v>
      </c>
      <c r="C19" s="37">
        <v>1</v>
      </c>
      <c r="D19" s="37">
        <v>1</v>
      </c>
      <c r="E19" s="37">
        <v>1</v>
      </c>
      <c r="G19" s="37">
        <v>1</v>
      </c>
      <c r="H19" s="37">
        <v>1</v>
      </c>
      <c r="I19" s="37">
        <v>2</v>
      </c>
      <c r="J19" s="37">
        <v>1</v>
      </c>
      <c r="L19" s="37">
        <v>1</v>
      </c>
      <c r="M19" s="37">
        <v>1</v>
      </c>
      <c r="N19" s="37">
        <v>1</v>
      </c>
      <c r="O19" s="37">
        <v>1</v>
      </c>
      <c r="Q19" s="37">
        <v>1</v>
      </c>
      <c r="R19" s="37">
        <v>1</v>
      </c>
      <c r="S19" s="37">
        <v>1</v>
      </c>
      <c r="T19" s="37">
        <v>1</v>
      </c>
      <c r="V19">
        <f t="shared" si="0"/>
        <v>21</v>
      </c>
    </row>
    <row r="20" spans="1:22" ht="12.75">
      <c r="A20" s="194">
        <v>16</v>
      </c>
      <c r="B20" s="37">
        <v>3</v>
      </c>
      <c r="C20" s="37">
        <v>1</v>
      </c>
      <c r="D20" s="37">
        <v>2</v>
      </c>
      <c r="E20" s="37">
        <v>1</v>
      </c>
      <c r="G20" s="37">
        <v>2</v>
      </c>
      <c r="H20" s="37">
        <v>1</v>
      </c>
      <c r="I20" s="37">
        <v>1</v>
      </c>
      <c r="J20" s="37">
        <v>1</v>
      </c>
      <c r="L20" s="37">
        <v>2</v>
      </c>
      <c r="M20" s="37">
        <v>1</v>
      </c>
      <c r="N20" s="37">
        <v>1</v>
      </c>
      <c r="O20" s="37">
        <v>1</v>
      </c>
      <c r="Q20" s="37">
        <v>1</v>
      </c>
      <c r="R20" s="37">
        <v>2</v>
      </c>
      <c r="S20" s="37">
        <v>1</v>
      </c>
      <c r="T20" s="37">
        <v>1</v>
      </c>
      <c r="V20">
        <f t="shared" si="0"/>
        <v>26</v>
      </c>
    </row>
    <row r="21" spans="1:22" ht="12.75">
      <c r="A21" s="194">
        <v>17</v>
      </c>
      <c r="B21" s="37">
        <v>2</v>
      </c>
      <c r="C21" s="37">
        <v>3</v>
      </c>
      <c r="D21" s="37">
        <v>2</v>
      </c>
      <c r="E21" s="37">
        <v>6</v>
      </c>
      <c r="G21" s="37">
        <v>2</v>
      </c>
      <c r="H21" s="37">
        <v>1</v>
      </c>
      <c r="I21" s="37">
        <v>1</v>
      </c>
      <c r="J21" s="37">
        <v>1</v>
      </c>
      <c r="L21" s="37">
        <v>2</v>
      </c>
      <c r="M21" s="37">
        <v>1</v>
      </c>
      <c r="N21" s="37">
        <v>1</v>
      </c>
      <c r="O21" s="37">
        <v>2</v>
      </c>
      <c r="Q21" s="37">
        <v>1</v>
      </c>
      <c r="R21" s="37">
        <v>1</v>
      </c>
      <c r="S21" s="37">
        <v>1</v>
      </c>
      <c r="T21" s="37">
        <v>2</v>
      </c>
      <c r="V21">
        <f t="shared" si="0"/>
        <v>38</v>
      </c>
    </row>
    <row r="22" spans="1:22" ht="13.5" thickBot="1">
      <c r="A22" s="194">
        <v>18</v>
      </c>
      <c r="B22" s="37">
        <v>1</v>
      </c>
      <c r="C22" s="37">
        <v>2</v>
      </c>
      <c r="D22" s="37">
        <v>2</v>
      </c>
      <c r="E22" s="37">
        <v>1</v>
      </c>
      <c r="G22" s="37">
        <v>2</v>
      </c>
      <c r="H22" s="37">
        <v>3</v>
      </c>
      <c r="I22" s="37">
        <v>2</v>
      </c>
      <c r="J22" s="37">
        <v>2</v>
      </c>
      <c r="L22" s="37">
        <v>2</v>
      </c>
      <c r="M22" s="37">
        <v>2</v>
      </c>
      <c r="N22" s="37">
        <v>2</v>
      </c>
      <c r="O22" s="37">
        <v>2</v>
      </c>
      <c r="Q22" s="37">
        <v>2</v>
      </c>
      <c r="R22" s="37">
        <v>1</v>
      </c>
      <c r="S22" s="37">
        <v>1</v>
      </c>
      <c r="T22" s="37">
        <v>2</v>
      </c>
      <c r="V22">
        <f t="shared" si="0"/>
        <v>34</v>
      </c>
    </row>
    <row r="23" spans="2:22" ht="13.5" thickBot="1">
      <c r="B23" s="38">
        <f>SUM(B5:B22)</f>
        <v>28</v>
      </c>
      <c r="C23" s="38">
        <f>SUM(C5:C22)</f>
        <v>34</v>
      </c>
      <c r="D23" s="38">
        <f>SUM(D5:D22)</f>
        <v>29</v>
      </c>
      <c r="E23" s="38">
        <f>SUM(E5:E22)</f>
        <v>29</v>
      </c>
      <c r="G23" s="38">
        <f>SUM(G5:G22)</f>
        <v>32</v>
      </c>
      <c r="H23" s="38">
        <f>SUM(H5:H22)</f>
        <v>27</v>
      </c>
      <c r="I23" s="38">
        <f>SUM(I5:I22)</f>
        <v>29</v>
      </c>
      <c r="J23" s="38">
        <f>SUM(J5:J22)</f>
        <v>29</v>
      </c>
      <c r="L23" s="38">
        <f>SUM(L5:L22)</f>
        <v>33</v>
      </c>
      <c r="M23" s="38">
        <f>SUM(M5:M22)</f>
        <v>23</v>
      </c>
      <c r="N23" s="38">
        <f>SUM(N5:N22)</f>
        <v>26</v>
      </c>
      <c r="O23" s="38">
        <f>SUM(O5:O22)</f>
        <v>25</v>
      </c>
      <c r="Q23" s="38">
        <f>SUM(Q5:Q22)</f>
        <v>23</v>
      </c>
      <c r="R23" s="38">
        <f>SUM(R5:R22)</f>
        <v>25</v>
      </c>
      <c r="S23" s="38">
        <f>SUM(S5:S22)</f>
        <v>20</v>
      </c>
      <c r="T23" s="38">
        <f>SUM(T5:T22)</f>
        <v>23</v>
      </c>
      <c r="V23">
        <f t="shared" si="0"/>
        <v>527</v>
      </c>
    </row>
    <row r="25" spans="6:21" ht="12.75">
      <c r="F25">
        <f>SUM(B23:E23)</f>
        <v>120</v>
      </c>
      <c r="K25">
        <f>SUM(G23:J23)</f>
        <v>117</v>
      </c>
      <c r="P25">
        <f>SUM(L23:O23)</f>
        <v>107</v>
      </c>
      <c r="U25">
        <f>SUM(Q23:T23)</f>
        <v>91</v>
      </c>
    </row>
    <row r="26" spans="2:20" ht="22.5" customHeight="1">
      <c r="B26" s="33" t="s">
        <v>108</v>
      </c>
      <c r="C26" s="33"/>
      <c r="D26" s="33"/>
      <c r="E26" s="33"/>
      <c r="F26" s="33"/>
      <c r="G26" s="33" t="s">
        <v>102</v>
      </c>
      <c r="H26" s="33"/>
      <c r="I26" s="33"/>
      <c r="J26" s="33"/>
      <c r="K26" s="33"/>
      <c r="L26" s="33" t="s">
        <v>103</v>
      </c>
      <c r="M26" s="33"/>
      <c r="N26" s="33"/>
      <c r="O26" s="33"/>
      <c r="P26" s="33"/>
      <c r="Q26" s="33" t="s">
        <v>103</v>
      </c>
      <c r="R26" s="33"/>
      <c r="S26" s="33"/>
      <c r="T26" s="33"/>
    </row>
    <row r="27" spans="2:20" ht="16.5" customHeight="1">
      <c r="B27" s="42" t="s">
        <v>205</v>
      </c>
      <c r="C27" s="43"/>
      <c r="D27" s="43"/>
      <c r="E27" s="43"/>
      <c r="G27" s="42" t="s">
        <v>147</v>
      </c>
      <c r="H27" s="43"/>
      <c r="I27" s="43"/>
      <c r="J27" s="43"/>
      <c r="L27" s="42" t="s">
        <v>8</v>
      </c>
      <c r="M27" s="43"/>
      <c r="N27" s="43"/>
      <c r="O27" s="43"/>
      <c r="Q27" s="42" t="s">
        <v>8</v>
      </c>
      <c r="R27" s="43"/>
      <c r="S27" s="43"/>
      <c r="T27" s="43"/>
    </row>
    <row r="29" spans="1:20" ht="12.75">
      <c r="A29" s="194">
        <v>1</v>
      </c>
      <c r="B29" s="37">
        <v>2</v>
      </c>
      <c r="C29" s="37">
        <v>1</v>
      </c>
      <c r="D29" s="37">
        <v>1</v>
      </c>
      <c r="E29" s="37">
        <v>1</v>
      </c>
      <c r="G29" s="37"/>
      <c r="H29" s="37"/>
      <c r="I29" s="37"/>
      <c r="J29" s="37"/>
      <c r="L29" s="37"/>
      <c r="M29" s="37"/>
      <c r="N29" s="37"/>
      <c r="O29" s="37"/>
      <c r="Q29" s="37"/>
      <c r="R29" s="37"/>
      <c r="S29" s="37"/>
      <c r="T29" s="37"/>
    </row>
    <row r="30" spans="1:20" ht="12.75">
      <c r="A30" s="194">
        <v>2</v>
      </c>
      <c r="B30" s="37">
        <v>1</v>
      </c>
      <c r="C30" s="37">
        <v>1</v>
      </c>
      <c r="D30" s="37">
        <v>1</v>
      </c>
      <c r="E30" s="37">
        <v>1</v>
      </c>
      <c r="G30" s="37"/>
      <c r="H30" s="37"/>
      <c r="I30" s="37"/>
      <c r="J30" s="37"/>
      <c r="L30" s="37"/>
      <c r="M30" s="37"/>
      <c r="N30" s="37"/>
      <c r="O30" s="37"/>
      <c r="Q30" s="37"/>
      <c r="R30" s="37"/>
      <c r="S30" s="37"/>
      <c r="T30" s="37"/>
    </row>
    <row r="31" spans="1:20" ht="12.75">
      <c r="A31" s="194">
        <v>3</v>
      </c>
      <c r="B31" s="37">
        <v>2</v>
      </c>
      <c r="C31" s="37">
        <v>1</v>
      </c>
      <c r="D31" s="37">
        <v>1</v>
      </c>
      <c r="E31" s="37">
        <v>1</v>
      </c>
      <c r="G31" s="37"/>
      <c r="H31" s="37"/>
      <c r="I31" s="37"/>
      <c r="J31" s="37"/>
      <c r="L31" s="37"/>
      <c r="M31" s="37"/>
      <c r="N31" s="37"/>
      <c r="O31" s="37"/>
      <c r="Q31" s="37"/>
      <c r="R31" s="37"/>
      <c r="S31" s="37"/>
      <c r="T31" s="37"/>
    </row>
    <row r="32" spans="1:20" ht="12.75">
      <c r="A32" s="194">
        <v>4</v>
      </c>
      <c r="B32" s="37">
        <v>1</v>
      </c>
      <c r="C32" s="37">
        <v>2</v>
      </c>
      <c r="D32" s="37">
        <v>2</v>
      </c>
      <c r="E32" s="37">
        <v>1</v>
      </c>
      <c r="G32" s="37"/>
      <c r="H32" s="37"/>
      <c r="I32" s="37"/>
      <c r="J32" s="37"/>
      <c r="L32" s="37"/>
      <c r="M32" s="37"/>
      <c r="N32" s="37"/>
      <c r="O32" s="37"/>
      <c r="Q32" s="37"/>
      <c r="R32" s="37"/>
      <c r="S32" s="37"/>
      <c r="T32" s="37"/>
    </row>
    <row r="33" spans="1:20" ht="12.75">
      <c r="A33" s="194">
        <v>5</v>
      </c>
      <c r="B33" s="37">
        <v>1</v>
      </c>
      <c r="C33" s="37">
        <v>1</v>
      </c>
      <c r="D33" s="37">
        <v>1</v>
      </c>
      <c r="E33" s="37">
        <v>1</v>
      </c>
      <c r="G33" s="37"/>
      <c r="H33" s="37"/>
      <c r="I33" s="37"/>
      <c r="J33" s="37"/>
      <c r="L33" s="37"/>
      <c r="M33" s="37"/>
      <c r="N33" s="37"/>
      <c r="O33" s="37"/>
      <c r="Q33" s="37"/>
      <c r="R33" s="37"/>
      <c r="S33" s="37"/>
      <c r="T33" s="37"/>
    </row>
    <row r="34" spans="1:20" ht="12.75">
      <c r="A34" s="194">
        <v>6</v>
      </c>
      <c r="B34" s="37">
        <v>1</v>
      </c>
      <c r="C34" s="37">
        <v>1</v>
      </c>
      <c r="D34" s="37">
        <v>1</v>
      </c>
      <c r="E34" s="37">
        <v>1</v>
      </c>
      <c r="G34" s="37"/>
      <c r="H34" s="37"/>
      <c r="I34" s="37"/>
      <c r="J34" s="37"/>
      <c r="L34" s="37"/>
      <c r="M34" s="37"/>
      <c r="N34" s="37"/>
      <c r="O34" s="37"/>
      <c r="Q34" s="37"/>
      <c r="R34" s="37"/>
      <c r="S34" s="37"/>
      <c r="T34" s="37"/>
    </row>
    <row r="35" spans="1:20" ht="12.75">
      <c r="A35" s="194">
        <v>7</v>
      </c>
      <c r="B35" s="37">
        <v>1</v>
      </c>
      <c r="C35" s="37">
        <v>2</v>
      </c>
      <c r="D35" s="37">
        <v>2</v>
      </c>
      <c r="E35" s="37">
        <v>2</v>
      </c>
      <c r="G35" s="37"/>
      <c r="H35" s="37"/>
      <c r="I35" s="37"/>
      <c r="J35" s="37"/>
      <c r="L35" s="37"/>
      <c r="M35" s="37"/>
      <c r="N35" s="37"/>
      <c r="O35" s="37"/>
      <c r="Q35" s="37"/>
      <c r="R35" s="37"/>
      <c r="S35" s="37"/>
      <c r="T35" s="37"/>
    </row>
    <row r="36" spans="1:20" ht="12.75">
      <c r="A36" s="194">
        <v>8</v>
      </c>
      <c r="B36" s="37">
        <v>1</v>
      </c>
      <c r="C36" s="37">
        <v>2</v>
      </c>
      <c r="D36" s="37">
        <v>1</v>
      </c>
      <c r="E36" s="37">
        <v>1</v>
      </c>
      <c r="G36" s="37"/>
      <c r="H36" s="37"/>
      <c r="I36" s="37"/>
      <c r="J36" s="37"/>
      <c r="L36" s="37"/>
      <c r="M36" s="37"/>
      <c r="N36" s="37"/>
      <c r="O36" s="37"/>
      <c r="Q36" s="37"/>
      <c r="R36" s="37"/>
      <c r="S36" s="37"/>
      <c r="T36" s="37"/>
    </row>
    <row r="37" spans="1:20" ht="12.75">
      <c r="A37" s="194">
        <v>9</v>
      </c>
      <c r="B37" s="37">
        <v>1</v>
      </c>
      <c r="C37" s="37">
        <v>1</v>
      </c>
      <c r="D37" s="37">
        <v>1</v>
      </c>
      <c r="E37" s="37">
        <v>1</v>
      </c>
      <c r="G37" s="37"/>
      <c r="H37" s="37"/>
      <c r="I37" s="37"/>
      <c r="J37" s="37"/>
      <c r="L37" s="37"/>
      <c r="M37" s="37"/>
      <c r="N37" s="37"/>
      <c r="O37" s="37"/>
      <c r="Q37" s="37"/>
      <c r="R37" s="37"/>
      <c r="S37" s="37"/>
      <c r="T37" s="37"/>
    </row>
    <row r="38" spans="1:20" ht="12.75">
      <c r="A38" s="194">
        <v>10</v>
      </c>
      <c r="B38" s="37">
        <v>1</v>
      </c>
      <c r="C38" s="37">
        <v>1</v>
      </c>
      <c r="D38" s="37">
        <v>1</v>
      </c>
      <c r="E38" s="37">
        <v>1</v>
      </c>
      <c r="G38" s="37"/>
      <c r="H38" s="37"/>
      <c r="I38" s="37"/>
      <c r="J38" s="37"/>
      <c r="L38" s="37"/>
      <c r="M38" s="37"/>
      <c r="N38" s="37"/>
      <c r="O38" s="37"/>
      <c r="Q38" s="37"/>
      <c r="R38" s="37"/>
      <c r="S38" s="37"/>
      <c r="T38" s="37"/>
    </row>
    <row r="39" spans="1:20" ht="12.75">
      <c r="A39" s="194">
        <v>11</v>
      </c>
      <c r="B39" s="37">
        <v>1</v>
      </c>
      <c r="C39" s="37">
        <v>2</v>
      </c>
      <c r="D39" s="37">
        <v>1</v>
      </c>
      <c r="E39" s="37">
        <v>2</v>
      </c>
      <c r="G39" s="37"/>
      <c r="H39" s="37"/>
      <c r="I39" s="37"/>
      <c r="J39" s="37"/>
      <c r="L39" s="37"/>
      <c r="M39" s="37"/>
      <c r="N39" s="37"/>
      <c r="O39" s="37"/>
      <c r="Q39" s="37"/>
      <c r="R39" s="37"/>
      <c r="S39" s="37"/>
      <c r="T39" s="37"/>
    </row>
    <row r="40" spans="1:20" ht="12.75">
      <c r="A40" s="194">
        <v>12</v>
      </c>
      <c r="B40" s="37">
        <v>1</v>
      </c>
      <c r="C40" s="37">
        <v>1</v>
      </c>
      <c r="D40" s="37">
        <v>1</v>
      </c>
      <c r="E40" s="37">
        <v>1</v>
      </c>
      <c r="G40" s="37"/>
      <c r="H40" s="37"/>
      <c r="I40" s="37"/>
      <c r="J40" s="37"/>
      <c r="L40" s="37"/>
      <c r="M40" s="37"/>
      <c r="N40" s="37"/>
      <c r="O40" s="37"/>
      <c r="Q40" s="37"/>
      <c r="R40" s="37"/>
      <c r="S40" s="37"/>
      <c r="T40" s="37"/>
    </row>
    <row r="41" spans="1:20" ht="12.75">
      <c r="A41" s="194">
        <v>13</v>
      </c>
      <c r="B41" s="37">
        <v>2</v>
      </c>
      <c r="C41" s="37">
        <v>1</v>
      </c>
      <c r="D41" s="37">
        <v>1</v>
      </c>
      <c r="E41" s="37">
        <v>1</v>
      </c>
      <c r="G41" s="37"/>
      <c r="H41" s="37"/>
      <c r="I41" s="37"/>
      <c r="J41" s="37"/>
      <c r="L41" s="37"/>
      <c r="M41" s="37"/>
      <c r="N41" s="37"/>
      <c r="O41" s="37"/>
      <c r="Q41" s="37"/>
      <c r="R41" s="37"/>
      <c r="S41" s="37"/>
      <c r="T41" s="37"/>
    </row>
    <row r="42" spans="1:20" ht="12.75">
      <c r="A42" s="194">
        <v>14</v>
      </c>
      <c r="B42" s="37">
        <v>2</v>
      </c>
      <c r="C42" s="37">
        <v>1</v>
      </c>
      <c r="D42" s="37">
        <v>2</v>
      </c>
      <c r="E42" s="37">
        <v>2</v>
      </c>
      <c r="G42" s="37"/>
      <c r="H42" s="37"/>
      <c r="I42" s="37"/>
      <c r="J42" s="37"/>
      <c r="L42" s="37"/>
      <c r="M42" s="37"/>
      <c r="N42" s="37"/>
      <c r="O42" s="37"/>
      <c r="Q42" s="37"/>
      <c r="R42" s="37"/>
      <c r="S42" s="37"/>
      <c r="T42" s="37"/>
    </row>
    <row r="43" spans="1:20" ht="12.75">
      <c r="A43" s="194">
        <v>15</v>
      </c>
      <c r="B43" s="37">
        <v>1</v>
      </c>
      <c r="C43" s="37">
        <v>1</v>
      </c>
      <c r="D43" s="37">
        <v>1</v>
      </c>
      <c r="E43" s="37">
        <v>1</v>
      </c>
      <c r="G43" s="37"/>
      <c r="H43" s="37"/>
      <c r="I43" s="37"/>
      <c r="J43" s="37"/>
      <c r="L43" s="37"/>
      <c r="M43" s="37"/>
      <c r="N43" s="37"/>
      <c r="O43" s="37"/>
      <c r="Q43" s="37"/>
      <c r="R43" s="37"/>
      <c r="S43" s="37"/>
      <c r="T43" s="37"/>
    </row>
    <row r="44" spans="1:20" ht="12.75">
      <c r="A44" s="194">
        <v>16</v>
      </c>
      <c r="B44" s="37">
        <v>1</v>
      </c>
      <c r="C44" s="37">
        <v>1</v>
      </c>
      <c r="D44" s="37">
        <v>1</v>
      </c>
      <c r="E44" s="37">
        <v>1</v>
      </c>
      <c r="G44" s="37"/>
      <c r="H44" s="37"/>
      <c r="I44" s="37"/>
      <c r="J44" s="37"/>
      <c r="L44" s="37"/>
      <c r="M44" s="37"/>
      <c r="N44" s="37"/>
      <c r="O44" s="37"/>
      <c r="Q44" s="37"/>
      <c r="R44" s="37"/>
      <c r="S44" s="37"/>
      <c r="T44" s="37"/>
    </row>
    <row r="45" spans="1:20" ht="12.75">
      <c r="A45" s="194">
        <v>17</v>
      </c>
      <c r="B45" s="37">
        <v>1</v>
      </c>
      <c r="C45" s="37">
        <v>4</v>
      </c>
      <c r="D45" s="37">
        <v>2</v>
      </c>
      <c r="E45" s="37">
        <v>2</v>
      </c>
      <c r="G45" s="37"/>
      <c r="H45" s="37"/>
      <c r="I45" s="37"/>
      <c r="J45" s="37"/>
      <c r="L45" s="37"/>
      <c r="M45" s="37"/>
      <c r="N45" s="37"/>
      <c r="O45" s="37"/>
      <c r="Q45" s="37"/>
      <c r="R45" s="37"/>
      <c r="S45" s="37"/>
      <c r="T45" s="37"/>
    </row>
    <row r="46" spans="1:20" ht="13.5" thickBot="1">
      <c r="A46" s="194">
        <v>18</v>
      </c>
      <c r="B46" s="37">
        <v>1</v>
      </c>
      <c r="C46" s="37">
        <v>1</v>
      </c>
      <c r="D46" s="37">
        <v>2</v>
      </c>
      <c r="E46" s="37">
        <v>1</v>
      </c>
      <c r="G46" s="37"/>
      <c r="H46" s="37"/>
      <c r="I46" s="37"/>
      <c r="J46" s="37"/>
      <c r="L46" s="37"/>
      <c r="M46" s="37"/>
      <c r="N46" s="37"/>
      <c r="O46" s="37"/>
      <c r="Q46" s="37"/>
      <c r="R46" s="37"/>
      <c r="S46" s="37"/>
      <c r="T46" s="37"/>
    </row>
    <row r="47" spans="2:20" ht="13.5" thickBot="1">
      <c r="B47" s="38">
        <f>SUM(B29:B46)</f>
        <v>22</v>
      </c>
      <c r="C47" s="38">
        <f>SUM(C29:C46)</f>
        <v>25</v>
      </c>
      <c r="D47" s="38">
        <f>SUM(D29:D46)</f>
        <v>23</v>
      </c>
      <c r="E47" s="38">
        <f>SUM(E29:E46)</f>
        <v>22</v>
      </c>
      <c r="G47" s="38">
        <f>SUM(G29:G46)</f>
        <v>0</v>
      </c>
      <c r="H47" s="38">
        <f>SUM(H29:H46)</f>
        <v>0</v>
      </c>
      <c r="I47" s="38">
        <f>SUM(I29:I46)</f>
        <v>0</v>
      </c>
      <c r="J47" s="38">
        <f>SUM(J29:J46)</f>
        <v>0</v>
      </c>
      <c r="L47" s="38">
        <f>SUM(L29:L46)</f>
        <v>0</v>
      </c>
      <c r="M47" s="38">
        <f>SUM(M29:M46)</f>
        <v>0</v>
      </c>
      <c r="N47" s="38">
        <f>SUM(N29:N46)</f>
        <v>0</v>
      </c>
      <c r="O47" s="38">
        <f>SUM(O29:O46)</f>
        <v>0</v>
      </c>
      <c r="Q47" s="38">
        <f>SUM(Q29:Q46)</f>
        <v>0</v>
      </c>
      <c r="R47" s="38">
        <f>SUM(R29:R46)</f>
        <v>0</v>
      </c>
      <c r="S47" s="38">
        <f>SUM(S29:S46)</f>
        <v>0</v>
      </c>
      <c r="T47" s="38">
        <f>SUM(T29:T46)</f>
        <v>0</v>
      </c>
    </row>
    <row r="49" spans="6:11" ht="12.75">
      <c r="F49">
        <f>SUM(B47:E47)</f>
        <v>92</v>
      </c>
      <c r="K49">
        <f>SUM(G47:J47)</f>
        <v>0</v>
      </c>
    </row>
  </sheetData>
  <sheetProtection/>
  <conditionalFormatting sqref="L47:O47 B47:E47 G47:J47 B23:E23 G23:J23 L23:O23 Q23:T23 Q47:T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V49"/>
  <sheetViews>
    <sheetView zoomScalePageLayoutView="0" workbookViewId="0" topLeftCell="A1">
      <selection activeCell="V5" sqref="V5:V23"/>
    </sheetView>
  </sheetViews>
  <sheetFormatPr defaultColWidth="11.421875" defaultRowHeight="12.75"/>
  <cols>
    <col min="1" max="1" width="3.57421875" style="194" customWidth="1"/>
    <col min="2" max="5" width="4.140625" style="0" customWidth="1"/>
    <col min="6" max="6" width="7.7109375" style="0" customWidth="1"/>
    <col min="7" max="10" width="4.140625" style="0" customWidth="1"/>
    <col min="11" max="11" width="7.7109375" style="0" customWidth="1"/>
    <col min="12" max="15" width="4.140625" style="0" customWidth="1"/>
    <col min="16" max="16" width="8.140625" style="0" customWidth="1"/>
    <col min="17" max="20" width="4.140625" style="0" customWidth="1"/>
  </cols>
  <sheetData>
    <row r="1" spans="2:7" ht="22.5" customHeight="1">
      <c r="B1" s="44" t="s">
        <v>110</v>
      </c>
      <c r="C1" s="43"/>
      <c r="D1" s="43"/>
      <c r="E1" s="43"/>
      <c r="F1" s="43"/>
      <c r="G1" s="40"/>
    </row>
    <row r="2" spans="2:17" s="58" customFormat="1" ht="22.5" customHeight="1">
      <c r="B2" s="58" t="s">
        <v>104</v>
      </c>
      <c r="G2" s="58" t="s">
        <v>105</v>
      </c>
      <c r="L2" s="58" t="s">
        <v>106</v>
      </c>
      <c r="Q2" s="58" t="s">
        <v>107</v>
      </c>
    </row>
    <row r="3" spans="2:20" ht="16.5" customHeight="1">
      <c r="B3" s="42" t="s">
        <v>146</v>
      </c>
      <c r="C3" s="43"/>
      <c r="D3" s="43"/>
      <c r="E3" s="43"/>
      <c r="G3" s="42" t="s">
        <v>206</v>
      </c>
      <c r="H3" s="43"/>
      <c r="I3" s="43"/>
      <c r="J3" s="43"/>
      <c r="L3" s="42" t="s">
        <v>154</v>
      </c>
      <c r="M3" s="43"/>
      <c r="N3" s="43"/>
      <c r="O3" s="43"/>
      <c r="Q3" s="44" t="s">
        <v>207</v>
      </c>
      <c r="R3" s="43"/>
      <c r="S3" s="43"/>
      <c r="T3" s="43"/>
    </row>
    <row r="4" ht="12.75">
      <c r="C4" s="190"/>
    </row>
    <row r="5" spans="1:22" ht="12.75">
      <c r="A5" s="194">
        <v>1</v>
      </c>
      <c r="B5" s="37">
        <v>2</v>
      </c>
      <c r="C5" s="37">
        <v>1</v>
      </c>
      <c r="D5" s="37">
        <v>2</v>
      </c>
      <c r="E5" s="37">
        <v>2</v>
      </c>
      <c r="G5" s="37">
        <v>1</v>
      </c>
      <c r="H5" s="37">
        <v>1</v>
      </c>
      <c r="I5" s="37">
        <v>2</v>
      </c>
      <c r="J5" s="37">
        <v>1</v>
      </c>
      <c r="L5" s="37">
        <v>2</v>
      </c>
      <c r="M5" s="37">
        <v>2</v>
      </c>
      <c r="N5" s="37">
        <v>1</v>
      </c>
      <c r="O5" s="37">
        <v>1</v>
      </c>
      <c r="Q5" s="37">
        <v>1</v>
      </c>
      <c r="R5" s="37">
        <v>1</v>
      </c>
      <c r="S5" s="37">
        <v>1</v>
      </c>
      <c r="T5" s="37">
        <v>1</v>
      </c>
      <c r="V5">
        <f>B5+C5+D5+E5+G5+H5+I5+J5+L5+M5+N5+O5+Q5+R5+S5+T5+B29+C29+D29+E29</f>
        <v>27</v>
      </c>
    </row>
    <row r="6" spans="1:22" ht="12.75">
      <c r="A6" s="194">
        <v>2</v>
      </c>
      <c r="B6" s="37">
        <v>1</v>
      </c>
      <c r="C6" s="37">
        <v>2</v>
      </c>
      <c r="D6" s="37">
        <v>3</v>
      </c>
      <c r="E6" s="37">
        <v>2</v>
      </c>
      <c r="G6" s="37">
        <v>1</v>
      </c>
      <c r="H6" s="37">
        <v>2</v>
      </c>
      <c r="I6" s="37">
        <v>1</v>
      </c>
      <c r="J6" s="37">
        <v>2</v>
      </c>
      <c r="L6" s="37">
        <v>2</v>
      </c>
      <c r="M6" s="37">
        <v>2</v>
      </c>
      <c r="N6" s="37">
        <v>2</v>
      </c>
      <c r="O6" s="37">
        <v>2</v>
      </c>
      <c r="Q6" s="37">
        <v>2</v>
      </c>
      <c r="R6" s="37">
        <v>2</v>
      </c>
      <c r="S6" s="37">
        <v>2</v>
      </c>
      <c r="T6" s="37">
        <v>2</v>
      </c>
      <c r="V6">
        <f aca="true" t="shared" si="0" ref="V6:V23">B6+C6+D6+E6+G6+H6+I6+J6+L6+M6+N6+O6+Q6+R6+S6+T6+B30+C30+D30+E30</f>
        <v>36</v>
      </c>
    </row>
    <row r="7" spans="1:22" ht="12.75">
      <c r="A7" s="194">
        <v>3</v>
      </c>
      <c r="B7" s="37">
        <v>3</v>
      </c>
      <c r="C7" s="37">
        <v>1</v>
      </c>
      <c r="D7" s="37">
        <v>2</v>
      </c>
      <c r="E7" s="37">
        <v>2</v>
      </c>
      <c r="G7" s="37">
        <v>1</v>
      </c>
      <c r="H7" s="37">
        <v>2</v>
      </c>
      <c r="I7" s="37">
        <v>3</v>
      </c>
      <c r="J7" s="37">
        <v>1</v>
      </c>
      <c r="L7" s="37">
        <v>2</v>
      </c>
      <c r="M7" s="37">
        <v>3</v>
      </c>
      <c r="N7" s="37">
        <v>1</v>
      </c>
      <c r="O7" s="37">
        <v>1</v>
      </c>
      <c r="Q7" s="37">
        <v>1</v>
      </c>
      <c r="R7" s="37">
        <v>2</v>
      </c>
      <c r="S7" s="37">
        <v>2</v>
      </c>
      <c r="T7" s="37">
        <v>1</v>
      </c>
      <c r="V7">
        <f t="shared" si="0"/>
        <v>34</v>
      </c>
    </row>
    <row r="8" spans="1:22" ht="12.75">
      <c r="A8" s="194">
        <v>4</v>
      </c>
      <c r="B8" s="37">
        <v>1</v>
      </c>
      <c r="C8" s="37">
        <v>3</v>
      </c>
      <c r="D8" s="37">
        <v>3</v>
      </c>
      <c r="E8" s="37">
        <v>3</v>
      </c>
      <c r="G8" s="37">
        <v>1</v>
      </c>
      <c r="H8" s="37">
        <v>2</v>
      </c>
      <c r="I8" s="37">
        <v>2</v>
      </c>
      <c r="J8" s="37">
        <v>1</v>
      </c>
      <c r="L8" s="37">
        <v>1</v>
      </c>
      <c r="M8" s="37">
        <v>2</v>
      </c>
      <c r="N8" s="37">
        <v>2</v>
      </c>
      <c r="O8" s="37">
        <v>2</v>
      </c>
      <c r="Q8" s="37">
        <v>1</v>
      </c>
      <c r="R8" s="37">
        <v>1</v>
      </c>
      <c r="S8" s="37">
        <v>3</v>
      </c>
      <c r="T8" s="37">
        <v>2</v>
      </c>
      <c r="V8">
        <f t="shared" si="0"/>
        <v>37</v>
      </c>
    </row>
    <row r="9" spans="1:22" ht="12.75">
      <c r="A9" s="194">
        <v>5</v>
      </c>
      <c r="B9" s="37">
        <v>1</v>
      </c>
      <c r="C9" s="37">
        <v>1</v>
      </c>
      <c r="D9" s="37">
        <v>1</v>
      </c>
      <c r="E9" s="37">
        <v>1</v>
      </c>
      <c r="G9" s="37">
        <v>1</v>
      </c>
      <c r="H9" s="37">
        <v>2</v>
      </c>
      <c r="I9" s="37">
        <v>2</v>
      </c>
      <c r="J9" s="37">
        <v>2</v>
      </c>
      <c r="L9" s="37">
        <v>1</v>
      </c>
      <c r="M9" s="37">
        <v>1</v>
      </c>
      <c r="N9" s="37">
        <v>2</v>
      </c>
      <c r="O9" s="37">
        <v>1</v>
      </c>
      <c r="Q9" s="37">
        <v>1</v>
      </c>
      <c r="R9" s="37">
        <v>2</v>
      </c>
      <c r="S9" s="37">
        <v>2</v>
      </c>
      <c r="T9" s="37">
        <v>1</v>
      </c>
      <c r="V9">
        <f t="shared" si="0"/>
        <v>26</v>
      </c>
    </row>
    <row r="10" spans="1:22" ht="12.75">
      <c r="A10" s="194">
        <v>6</v>
      </c>
      <c r="B10" s="37">
        <v>1</v>
      </c>
      <c r="C10" s="37">
        <v>1</v>
      </c>
      <c r="D10" s="37">
        <v>1</v>
      </c>
      <c r="E10" s="37">
        <v>1</v>
      </c>
      <c r="G10" s="37">
        <v>1</v>
      </c>
      <c r="H10" s="37">
        <v>2</v>
      </c>
      <c r="I10" s="37">
        <v>1</v>
      </c>
      <c r="J10" s="37">
        <v>1</v>
      </c>
      <c r="L10" s="37">
        <v>1</v>
      </c>
      <c r="M10" s="37">
        <v>1</v>
      </c>
      <c r="N10" s="37">
        <v>1</v>
      </c>
      <c r="O10" s="37">
        <v>1</v>
      </c>
      <c r="Q10" s="37">
        <v>1</v>
      </c>
      <c r="R10" s="37">
        <v>1</v>
      </c>
      <c r="S10" s="37">
        <v>2</v>
      </c>
      <c r="T10" s="37">
        <v>1</v>
      </c>
      <c r="V10">
        <f t="shared" si="0"/>
        <v>22</v>
      </c>
    </row>
    <row r="11" spans="1:22" ht="12.75">
      <c r="A11" s="194">
        <v>7</v>
      </c>
      <c r="B11" s="37">
        <v>1</v>
      </c>
      <c r="C11" s="37">
        <v>2</v>
      </c>
      <c r="D11" s="37">
        <v>4</v>
      </c>
      <c r="E11" s="37">
        <v>2</v>
      </c>
      <c r="G11" s="37">
        <v>1</v>
      </c>
      <c r="H11" s="37">
        <v>5</v>
      </c>
      <c r="I11" s="37">
        <v>2</v>
      </c>
      <c r="J11" s="37">
        <v>2</v>
      </c>
      <c r="L11" s="37">
        <v>2</v>
      </c>
      <c r="M11" s="37">
        <v>1</v>
      </c>
      <c r="N11" s="37">
        <v>2</v>
      </c>
      <c r="O11" s="37">
        <v>3</v>
      </c>
      <c r="Q11" s="37">
        <v>2</v>
      </c>
      <c r="R11" s="37">
        <v>2</v>
      </c>
      <c r="S11" s="37">
        <v>3</v>
      </c>
      <c r="T11" s="37">
        <v>2</v>
      </c>
      <c r="V11">
        <f t="shared" si="0"/>
        <v>42</v>
      </c>
    </row>
    <row r="12" spans="1:22" ht="12.75">
      <c r="A12" s="194">
        <v>8</v>
      </c>
      <c r="B12" s="37">
        <v>2</v>
      </c>
      <c r="C12" s="37">
        <v>2</v>
      </c>
      <c r="D12" s="37">
        <v>2</v>
      </c>
      <c r="E12" s="37">
        <v>2</v>
      </c>
      <c r="G12" s="37">
        <v>1</v>
      </c>
      <c r="H12" s="37">
        <v>2</v>
      </c>
      <c r="I12" s="37">
        <v>2</v>
      </c>
      <c r="J12" s="37">
        <v>2</v>
      </c>
      <c r="L12" s="37">
        <v>2</v>
      </c>
      <c r="M12" s="37">
        <v>2</v>
      </c>
      <c r="N12" s="37">
        <v>1</v>
      </c>
      <c r="O12" s="37">
        <v>2</v>
      </c>
      <c r="Q12" s="37">
        <v>1</v>
      </c>
      <c r="R12" s="37">
        <v>2</v>
      </c>
      <c r="S12" s="37">
        <v>1</v>
      </c>
      <c r="T12" s="37">
        <v>1</v>
      </c>
      <c r="V12">
        <f t="shared" si="0"/>
        <v>34</v>
      </c>
    </row>
    <row r="13" spans="1:22" ht="12.75">
      <c r="A13" s="194">
        <v>9</v>
      </c>
      <c r="B13" s="37">
        <v>1</v>
      </c>
      <c r="C13" s="37">
        <v>1</v>
      </c>
      <c r="D13" s="37">
        <v>1</v>
      </c>
      <c r="E13" s="37">
        <v>1</v>
      </c>
      <c r="G13" s="37">
        <v>1</v>
      </c>
      <c r="H13" s="37">
        <v>2</v>
      </c>
      <c r="I13" s="37">
        <v>1</v>
      </c>
      <c r="J13" s="37">
        <v>2</v>
      </c>
      <c r="L13" s="37">
        <v>2</v>
      </c>
      <c r="M13" s="37">
        <v>1</v>
      </c>
      <c r="N13" s="37">
        <v>1</v>
      </c>
      <c r="O13" s="37">
        <v>1</v>
      </c>
      <c r="Q13" s="37">
        <v>1</v>
      </c>
      <c r="R13" s="37">
        <v>1</v>
      </c>
      <c r="S13" s="37">
        <v>1</v>
      </c>
      <c r="T13" s="37">
        <v>1</v>
      </c>
      <c r="V13">
        <f t="shared" si="0"/>
        <v>23</v>
      </c>
    </row>
    <row r="14" spans="1:22" ht="12.75">
      <c r="A14" s="194">
        <v>10</v>
      </c>
      <c r="B14" s="37">
        <v>1</v>
      </c>
      <c r="C14" s="37">
        <v>1</v>
      </c>
      <c r="D14" s="37">
        <v>2</v>
      </c>
      <c r="E14" s="37">
        <v>3</v>
      </c>
      <c r="G14" s="37">
        <v>3</v>
      </c>
      <c r="H14" s="37">
        <v>1</v>
      </c>
      <c r="I14" s="37">
        <v>2</v>
      </c>
      <c r="J14" s="37">
        <v>1</v>
      </c>
      <c r="L14" s="37">
        <v>1</v>
      </c>
      <c r="M14" s="37">
        <v>3</v>
      </c>
      <c r="N14" s="37">
        <v>1</v>
      </c>
      <c r="O14" s="37">
        <v>1</v>
      </c>
      <c r="Q14" s="37">
        <v>1</v>
      </c>
      <c r="R14" s="37">
        <v>1</v>
      </c>
      <c r="S14" s="37">
        <v>1</v>
      </c>
      <c r="T14" s="37">
        <v>1</v>
      </c>
      <c r="V14">
        <f t="shared" si="0"/>
        <v>28</v>
      </c>
    </row>
    <row r="15" spans="1:22" ht="12.75">
      <c r="A15" s="194">
        <v>11</v>
      </c>
      <c r="B15" s="37">
        <v>1</v>
      </c>
      <c r="C15" s="37">
        <v>2</v>
      </c>
      <c r="D15" s="37">
        <v>2</v>
      </c>
      <c r="E15" s="37">
        <v>2</v>
      </c>
      <c r="G15" s="37">
        <v>2</v>
      </c>
      <c r="H15" s="37">
        <v>1</v>
      </c>
      <c r="I15" s="37">
        <v>1</v>
      </c>
      <c r="J15" s="37">
        <v>2</v>
      </c>
      <c r="L15" s="37">
        <v>1</v>
      </c>
      <c r="M15" s="37">
        <v>1</v>
      </c>
      <c r="N15" s="37">
        <v>1</v>
      </c>
      <c r="O15" s="37">
        <v>2</v>
      </c>
      <c r="Q15" s="37">
        <v>2</v>
      </c>
      <c r="R15" s="37">
        <v>2</v>
      </c>
      <c r="S15" s="37">
        <v>2</v>
      </c>
      <c r="T15" s="37">
        <v>1</v>
      </c>
      <c r="V15">
        <f t="shared" si="0"/>
        <v>33</v>
      </c>
    </row>
    <row r="16" spans="1:22" ht="12.75">
      <c r="A16" s="194">
        <v>12</v>
      </c>
      <c r="B16" s="37">
        <v>1</v>
      </c>
      <c r="C16" s="37">
        <v>2</v>
      </c>
      <c r="D16" s="37">
        <v>1</v>
      </c>
      <c r="E16" s="37">
        <v>1</v>
      </c>
      <c r="G16" s="37">
        <v>1</v>
      </c>
      <c r="H16" s="37">
        <v>1</v>
      </c>
      <c r="I16" s="37">
        <v>1</v>
      </c>
      <c r="J16" s="37">
        <v>1</v>
      </c>
      <c r="L16" s="37">
        <v>1</v>
      </c>
      <c r="M16" s="37">
        <v>2</v>
      </c>
      <c r="N16" s="37">
        <v>1</v>
      </c>
      <c r="O16" s="37">
        <v>1</v>
      </c>
      <c r="Q16" s="37">
        <v>1</v>
      </c>
      <c r="R16" s="37">
        <v>2</v>
      </c>
      <c r="S16" s="37">
        <v>1</v>
      </c>
      <c r="T16" s="37">
        <v>2</v>
      </c>
      <c r="V16">
        <f t="shared" si="0"/>
        <v>24</v>
      </c>
    </row>
    <row r="17" spans="1:22" ht="12.75">
      <c r="A17" s="194">
        <v>13</v>
      </c>
      <c r="B17" s="37">
        <v>1</v>
      </c>
      <c r="C17" s="37">
        <v>1</v>
      </c>
      <c r="D17" s="37">
        <v>1</v>
      </c>
      <c r="E17" s="37">
        <v>3</v>
      </c>
      <c r="G17" s="37">
        <v>1</v>
      </c>
      <c r="H17" s="37">
        <v>2</v>
      </c>
      <c r="I17" s="37">
        <v>2</v>
      </c>
      <c r="J17" s="37">
        <v>2</v>
      </c>
      <c r="L17" s="37">
        <v>1</v>
      </c>
      <c r="M17" s="37">
        <v>1</v>
      </c>
      <c r="N17" s="37">
        <v>1</v>
      </c>
      <c r="O17" s="37">
        <v>1</v>
      </c>
      <c r="Q17" s="37">
        <v>1</v>
      </c>
      <c r="R17" s="37">
        <v>3</v>
      </c>
      <c r="S17" s="37">
        <v>1</v>
      </c>
      <c r="T17" s="37">
        <v>3</v>
      </c>
      <c r="V17">
        <f t="shared" si="0"/>
        <v>32</v>
      </c>
    </row>
    <row r="18" spans="1:22" ht="12.75">
      <c r="A18" s="194">
        <v>14</v>
      </c>
      <c r="B18" s="37">
        <v>1</v>
      </c>
      <c r="C18" s="37">
        <v>2</v>
      </c>
      <c r="D18" s="37">
        <v>1</v>
      </c>
      <c r="E18" s="37">
        <v>2</v>
      </c>
      <c r="G18" s="37">
        <v>2</v>
      </c>
      <c r="H18" s="37">
        <v>1</v>
      </c>
      <c r="I18" s="37">
        <v>2</v>
      </c>
      <c r="J18" s="37">
        <v>1</v>
      </c>
      <c r="L18" s="37">
        <v>2</v>
      </c>
      <c r="M18" s="37">
        <v>2</v>
      </c>
      <c r="N18" s="37">
        <v>2</v>
      </c>
      <c r="O18" s="37">
        <v>2</v>
      </c>
      <c r="Q18" s="37">
        <v>3</v>
      </c>
      <c r="R18" s="37">
        <v>2</v>
      </c>
      <c r="S18" s="37">
        <v>2</v>
      </c>
      <c r="T18" s="37">
        <v>2</v>
      </c>
      <c r="V18">
        <f t="shared" si="0"/>
        <v>34</v>
      </c>
    </row>
    <row r="19" spans="1:22" ht="12.75">
      <c r="A19" s="194">
        <v>15</v>
      </c>
      <c r="B19" s="37">
        <v>1</v>
      </c>
      <c r="C19" s="37">
        <v>1</v>
      </c>
      <c r="D19" s="37">
        <v>1</v>
      </c>
      <c r="E19" s="37">
        <v>1</v>
      </c>
      <c r="G19" s="37">
        <v>1</v>
      </c>
      <c r="H19" s="37">
        <v>1</v>
      </c>
      <c r="I19" s="37">
        <v>2</v>
      </c>
      <c r="J19" s="37">
        <v>2</v>
      </c>
      <c r="L19" s="37">
        <v>1</v>
      </c>
      <c r="M19" s="37">
        <v>2</v>
      </c>
      <c r="N19" s="37">
        <v>2</v>
      </c>
      <c r="O19" s="37">
        <v>1</v>
      </c>
      <c r="Q19" s="37">
        <v>1</v>
      </c>
      <c r="R19" s="37">
        <v>1</v>
      </c>
      <c r="S19" s="37">
        <v>1</v>
      </c>
      <c r="T19" s="37">
        <v>1</v>
      </c>
      <c r="V19">
        <f t="shared" si="0"/>
        <v>26</v>
      </c>
    </row>
    <row r="20" spans="1:22" ht="12.75">
      <c r="A20" s="194">
        <v>16</v>
      </c>
      <c r="B20" s="37">
        <v>2</v>
      </c>
      <c r="C20" s="37">
        <v>1</v>
      </c>
      <c r="D20" s="37">
        <v>3</v>
      </c>
      <c r="E20" s="37">
        <v>1</v>
      </c>
      <c r="G20" s="37">
        <v>2</v>
      </c>
      <c r="H20" s="37">
        <v>1</v>
      </c>
      <c r="I20" s="37">
        <v>2</v>
      </c>
      <c r="J20" s="37">
        <v>5</v>
      </c>
      <c r="L20" s="37">
        <v>1</v>
      </c>
      <c r="M20" s="37">
        <v>1</v>
      </c>
      <c r="N20" s="37">
        <v>1</v>
      </c>
      <c r="O20" s="37">
        <v>1</v>
      </c>
      <c r="Q20" s="37">
        <v>2</v>
      </c>
      <c r="R20" s="37">
        <v>1</v>
      </c>
      <c r="S20" s="37">
        <v>1</v>
      </c>
      <c r="T20" s="37">
        <v>1</v>
      </c>
      <c r="V20">
        <f t="shared" si="0"/>
        <v>32</v>
      </c>
    </row>
    <row r="21" spans="1:22" ht="12.75">
      <c r="A21" s="194">
        <v>17</v>
      </c>
      <c r="B21" s="37">
        <v>4</v>
      </c>
      <c r="C21" s="37">
        <v>1</v>
      </c>
      <c r="D21" s="37">
        <v>1</v>
      </c>
      <c r="E21" s="37">
        <v>1</v>
      </c>
      <c r="G21" s="37">
        <v>5</v>
      </c>
      <c r="H21" s="37">
        <v>1</v>
      </c>
      <c r="I21" s="37">
        <v>2</v>
      </c>
      <c r="J21" s="37">
        <v>3</v>
      </c>
      <c r="L21" s="37">
        <v>1</v>
      </c>
      <c r="M21" s="37">
        <v>4</v>
      </c>
      <c r="N21" s="37">
        <v>2</v>
      </c>
      <c r="O21" s="37">
        <v>2</v>
      </c>
      <c r="Q21" s="37">
        <v>1</v>
      </c>
      <c r="R21" s="37">
        <v>2</v>
      </c>
      <c r="S21" s="37">
        <v>5</v>
      </c>
      <c r="T21" s="37">
        <v>3</v>
      </c>
      <c r="V21">
        <f t="shared" si="0"/>
        <v>44</v>
      </c>
    </row>
    <row r="22" spans="1:22" ht="13.5" thickBot="1">
      <c r="A22" s="194">
        <v>18</v>
      </c>
      <c r="B22" s="37">
        <v>3</v>
      </c>
      <c r="C22" s="37">
        <v>2</v>
      </c>
      <c r="D22" s="37">
        <v>2</v>
      </c>
      <c r="E22" s="37">
        <v>1</v>
      </c>
      <c r="G22" s="37">
        <v>2</v>
      </c>
      <c r="H22" s="37">
        <v>2</v>
      </c>
      <c r="I22" s="37">
        <v>2</v>
      </c>
      <c r="J22" s="37">
        <v>1</v>
      </c>
      <c r="L22" s="37">
        <v>1</v>
      </c>
      <c r="M22" s="37">
        <v>3</v>
      </c>
      <c r="N22" s="37">
        <v>2</v>
      </c>
      <c r="O22" s="37">
        <v>2</v>
      </c>
      <c r="Q22" s="37">
        <v>1</v>
      </c>
      <c r="R22" s="37">
        <v>2</v>
      </c>
      <c r="S22" s="37">
        <v>3</v>
      </c>
      <c r="T22" s="37">
        <v>2</v>
      </c>
      <c r="V22">
        <f t="shared" si="0"/>
        <v>37</v>
      </c>
    </row>
    <row r="23" spans="2:22" ht="13.5" thickBot="1">
      <c r="B23" s="38">
        <f>SUM(B5:B22)</f>
        <v>28</v>
      </c>
      <c r="C23" s="38">
        <f>SUM(C5:C22)</f>
        <v>27</v>
      </c>
      <c r="D23" s="38">
        <f>SUM(D5:D22)</f>
        <v>33</v>
      </c>
      <c r="E23" s="38">
        <f>SUM(E5:E22)</f>
        <v>31</v>
      </c>
      <c r="G23" s="38">
        <f>SUM(G5:G22)</f>
        <v>28</v>
      </c>
      <c r="H23" s="38">
        <f>SUM(H5:H22)</f>
        <v>31</v>
      </c>
      <c r="I23" s="38">
        <f>SUM(I5:I22)</f>
        <v>32</v>
      </c>
      <c r="J23" s="38">
        <f>SUM(J5:J22)</f>
        <v>32</v>
      </c>
      <c r="L23" s="38">
        <f>SUM(L5:L22)</f>
        <v>25</v>
      </c>
      <c r="M23" s="38">
        <f>SUM(M5:M22)</f>
        <v>34</v>
      </c>
      <c r="N23" s="38">
        <f>SUM(N5:N22)</f>
        <v>26</v>
      </c>
      <c r="O23" s="38">
        <f>SUM(O5:O22)</f>
        <v>27</v>
      </c>
      <c r="Q23" s="38">
        <f>SUM(Q5:Q22)</f>
        <v>24</v>
      </c>
      <c r="R23" s="38">
        <f>SUM(R5:R22)</f>
        <v>30</v>
      </c>
      <c r="S23" s="38">
        <f>SUM(S5:S22)</f>
        <v>34</v>
      </c>
      <c r="T23" s="38">
        <f>SUM(T5:T22)</f>
        <v>28</v>
      </c>
      <c r="V23">
        <f t="shared" si="0"/>
        <v>571</v>
      </c>
    </row>
    <row r="25" spans="6:21" ht="12.75">
      <c r="F25">
        <f>SUM(B23:E23)</f>
        <v>119</v>
      </c>
      <c r="K25">
        <f>SUM(G23:J23)</f>
        <v>123</v>
      </c>
      <c r="P25">
        <f>SUM(L23:O23)</f>
        <v>112</v>
      </c>
      <c r="U25">
        <f>SUM(Q23:T23)</f>
        <v>116</v>
      </c>
    </row>
    <row r="26" spans="2:17" s="33" customFormat="1" ht="22.5" customHeight="1">
      <c r="B26" s="33" t="s">
        <v>108</v>
      </c>
      <c r="G26" s="33" t="s">
        <v>102</v>
      </c>
      <c r="L26" s="33" t="s">
        <v>103</v>
      </c>
      <c r="Q26" s="33" t="s">
        <v>103</v>
      </c>
    </row>
    <row r="27" spans="2:20" ht="16.5" customHeight="1">
      <c r="B27" s="42" t="s">
        <v>208</v>
      </c>
      <c r="C27" s="43"/>
      <c r="D27" s="43"/>
      <c r="E27" s="43"/>
      <c r="G27" s="42" t="s">
        <v>209</v>
      </c>
      <c r="H27" s="43"/>
      <c r="I27" s="43"/>
      <c r="J27" s="43"/>
      <c r="L27" s="42" t="s">
        <v>8</v>
      </c>
      <c r="M27" s="43"/>
      <c r="N27" s="43"/>
      <c r="O27" s="43"/>
      <c r="Q27" s="42" t="s">
        <v>8</v>
      </c>
      <c r="R27" s="43"/>
      <c r="S27" s="43"/>
      <c r="T27" s="43"/>
    </row>
    <row r="29" spans="1:20" ht="12.75">
      <c r="A29" s="194">
        <v>1</v>
      </c>
      <c r="B29" s="37">
        <v>1</v>
      </c>
      <c r="C29" s="37">
        <v>1</v>
      </c>
      <c r="D29" s="37">
        <v>1</v>
      </c>
      <c r="E29" s="37">
        <v>2</v>
      </c>
      <c r="G29" s="37">
        <v>2</v>
      </c>
      <c r="H29" s="37">
        <v>2</v>
      </c>
      <c r="I29" s="37">
        <v>1</v>
      </c>
      <c r="J29" s="37">
        <v>3</v>
      </c>
      <c r="L29" s="37"/>
      <c r="M29" s="37"/>
      <c r="N29" s="37"/>
      <c r="O29" s="37"/>
      <c r="Q29" s="37"/>
      <c r="R29" s="37"/>
      <c r="S29" s="37"/>
      <c r="T29" s="37"/>
    </row>
    <row r="30" spans="1:20" ht="12.75">
      <c r="A30" s="194">
        <v>2</v>
      </c>
      <c r="B30" s="37">
        <v>1</v>
      </c>
      <c r="C30" s="37">
        <v>1</v>
      </c>
      <c r="D30" s="37">
        <v>2</v>
      </c>
      <c r="E30" s="37">
        <v>2</v>
      </c>
      <c r="G30" s="37">
        <v>3</v>
      </c>
      <c r="H30" s="37">
        <v>3</v>
      </c>
      <c r="I30" s="37">
        <v>2</v>
      </c>
      <c r="J30" s="37">
        <v>1</v>
      </c>
      <c r="L30" s="37"/>
      <c r="M30" s="37"/>
      <c r="N30" s="37"/>
      <c r="O30" s="37"/>
      <c r="Q30" s="37"/>
      <c r="R30" s="37"/>
      <c r="S30" s="37"/>
      <c r="T30" s="37"/>
    </row>
    <row r="31" spans="1:20" ht="12.75">
      <c r="A31" s="194">
        <v>3</v>
      </c>
      <c r="B31" s="37">
        <v>1</v>
      </c>
      <c r="C31" s="37">
        <v>3</v>
      </c>
      <c r="D31" s="37">
        <v>1</v>
      </c>
      <c r="E31" s="37">
        <v>1</v>
      </c>
      <c r="G31" s="37">
        <v>1</v>
      </c>
      <c r="H31" s="37">
        <v>1</v>
      </c>
      <c r="I31" s="37">
        <v>2</v>
      </c>
      <c r="J31" s="37">
        <v>2</v>
      </c>
      <c r="L31" s="37"/>
      <c r="M31" s="37"/>
      <c r="N31" s="37"/>
      <c r="O31" s="37"/>
      <c r="Q31" s="37"/>
      <c r="R31" s="37"/>
      <c r="S31" s="37"/>
      <c r="T31" s="37"/>
    </row>
    <row r="32" spans="1:20" ht="12.75">
      <c r="A32" s="194">
        <v>4</v>
      </c>
      <c r="B32" s="37">
        <v>3</v>
      </c>
      <c r="C32" s="37">
        <v>1</v>
      </c>
      <c r="D32" s="37">
        <v>1</v>
      </c>
      <c r="E32" s="37">
        <v>2</v>
      </c>
      <c r="G32" s="37">
        <v>1</v>
      </c>
      <c r="H32" s="37">
        <v>1</v>
      </c>
      <c r="I32" s="37">
        <v>2</v>
      </c>
      <c r="J32" s="37">
        <v>2</v>
      </c>
      <c r="L32" s="37"/>
      <c r="M32" s="37"/>
      <c r="N32" s="37"/>
      <c r="O32" s="37"/>
      <c r="Q32" s="37"/>
      <c r="R32" s="37"/>
      <c r="S32" s="37"/>
      <c r="T32" s="37"/>
    </row>
    <row r="33" spans="1:20" ht="12.75">
      <c r="A33" s="194">
        <v>5</v>
      </c>
      <c r="B33" s="37">
        <v>1</v>
      </c>
      <c r="C33" s="37">
        <v>1</v>
      </c>
      <c r="D33" s="37">
        <v>1</v>
      </c>
      <c r="E33" s="37">
        <v>1</v>
      </c>
      <c r="G33" s="37">
        <v>1</v>
      </c>
      <c r="H33" s="37">
        <v>2</v>
      </c>
      <c r="I33" s="37">
        <v>1</v>
      </c>
      <c r="J33" s="37">
        <v>1</v>
      </c>
      <c r="L33" s="37"/>
      <c r="M33" s="37"/>
      <c r="N33" s="37"/>
      <c r="O33" s="37"/>
      <c r="Q33" s="37"/>
      <c r="R33" s="37"/>
      <c r="S33" s="37"/>
      <c r="T33" s="37"/>
    </row>
    <row r="34" spans="1:20" ht="12.75">
      <c r="A34" s="194">
        <v>6</v>
      </c>
      <c r="B34" s="37">
        <v>1</v>
      </c>
      <c r="C34" s="37">
        <v>1</v>
      </c>
      <c r="D34" s="37">
        <v>1</v>
      </c>
      <c r="E34" s="37">
        <v>1</v>
      </c>
      <c r="G34" s="37">
        <v>1</v>
      </c>
      <c r="H34" s="37">
        <v>2</v>
      </c>
      <c r="I34" s="37">
        <v>1</v>
      </c>
      <c r="J34" s="37">
        <v>1</v>
      </c>
      <c r="L34" s="37"/>
      <c r="M34" s="37"/>
      <c r="N34" s="37"/>
      <c r="O34" s="37"/>
      <c r="Q34" s="37"/>
      <c r="R34" s="37"/>
      <c r="S34" s="37"/>
      <c r="T34" s="37"/>
    </row>
    <row r="35" spans="1:20" ht="12.75">
      <c r="A35" s="194">
        <v>7</v>
      </c>
      <c r="B35" s="37">
        <v>2</v>
      </c>
      <c r="C35" s="37">
        <v>1</v>
      </c>
      <c r="D35" s="37">
        <v>1</v>
      </c>
      <c r="E35" s="37">
        <v>2</v>
      </c>
      <c r="G35" s="37">
        <v>1</v>
      </c>
      <c r="H35" s="37">
        <v>2</v>
      </c>
      <c r="I35" s="37">
        <v>2</v>
      </c>
      <c r="J35" s="37">
        <v>2</v>
      </c>
      <c r="L35" s="37"/>
      <c r="M35" s="37"/>
      <c r="N35" s="37"/>
      <c r="O35" s="37"/>
      <c r="Q35" s="37"/>
      <c r="R35" s="37"/>
      <c r="S35" s="37"/>
      <c r="T35" s="37"/>
    </row>
    <row r="36" spans="1:20" ht="12.75">
      <c r="A36" s="194">
        <v>8</v>
      </c>
      <c r="B36" s="37">
        <v>2</v>
      </c>
      <c r="C36" s="37">
        <v>2</v>
      </c>
      <c r="D36" s="37">
        <v>1</v>
      </c>
      <c r="E36" s="37">
        <v>2</v>
      </c>
      <c r="G36" s="37">
        <v>2</v>
      </c>
      <c r="H36" s="37">
        <v>1</v>
      </c>
      <c r="I36" s="37">
        <v>1</v>
      </c>
      <c r="J36" s="37">
        <v>1</v>
      </c>
      <c r="L36" s="37"/>
      <c r="M36" s="37"/>
      <c r="N36" s="37"/>
      <c r="O36" s="37"/>
      <c r="Q36" s="37"/>
      <c r="R36" s="37"/>
      <c r="S36" s="37"/>
      <c r="T36" s="37"/>
    </row>
    <row r="37" spans="1:20" ht="12.75">
      <c r="A37" s="194">
        <v>9</v>
      </c>
      <c r="B37" s="37">
        <v>1</v>
      </c>
      <c r="C37" s="37">
        <v>1</v>
      </c>
      <c r="D37" s="37">
        <v>1</v>
      </c>
      <c r="E37" s="37">
        <v>1</v>
      </c>
      <c r="G37" s="37">
        <v>1</v>
      </c>
      <c r="H37" s="37">
        <v>1</v>
      </c>
      <c r="I37" s="37">
        <v>1</v>
      </c>
      <c r="J37" s="37">
        <v>1</v>
      </c>
      <c r="L37" s="37"/>
      <c r="M37" s="37"/>
      <c r="N37" s="37"/>
      <c r="O37" s="37"/>
      <c r="Q37" s="37"/>
      <c r="R37" s="37"/>
      <c r="S37" s="37"/>
      <c r="T37" s="37"/>
    </row>
    <row r="38" spans="1:20" ht="12.75">
      <c r="A38" s="194">
        <v>10</v>
      </c>
      <c r="B38" s="37">
        <v>1</v>
      </c>
      <c r="C38" s="37">
        <v>1</v>
      </c>
      <c r="D38" s="37">
        <v>1</v>
      </c>
      <c r="E38" s="37">
        <v>1</v>
      </c>
      <c r="G38" s="37">
        <v>1</v>
      </c>
      <c r="H38" s="37">
        <v>1</v>
      </c>
      <c r="I38" s="37">
        <v>1</v>
      </c>
      <c r="J38" s="37">
        <v>1</v>
      </c>
      <c r="L38" s="37"/>
      <c r="M38" s="37"/>
      <c r="N38" s="37"/>
      <c r="O38" s="37"/>
      <c r="Q38" s="37"/>
      <c r="R38" s="37"/>
      <c r="S38" s="37"/>
      <c r="T38" s="37"/>
    </row>
    <row r="39" spans="1:20" ht="12.75">
      <c r="A39" s="194">
        <v>11</v>
      </c>
      <c r="B39" s="37">
        <v>3</v>
      </c>
      <c r="C39" s="37">
        <v>2</v>
      </c>
      <c r="D39" s="37">
        <v>2</v>
      </c>
      <c r="E39" s="37">
        <v>1</v>
      </c>
      <c r="G39" s="37">
        <v>2</v>
      </c>
      <c r="H39" s="37">
        <v>1</v>
      </c>
      <c r="I39" s="37">
        <v>1</v>
      </c>
      <c r="J39" s="37">
        <v>2</v>
      </c>
      <c r="L39" s="37"/>
      <c r="M39" s="37"/>
      <c r="N39" s="37"/>
      <c r="O39" s="37"/>
      <c r="Q39" s="37"/>
      <c r="R39" s="37"/>
      <c r="S39" s="37"/>
      <c r="T39" s="37"/>
    </row>
    <row r="40" spans="1:20" ht="12.75">
      <c r="A40" s="194">
        <v>12</v>
      </c>
      <c r="B40" s="37">
        <v>1</v>
      </c>
      <c r="C40" s="37">
        <v>1</v>
      </c>
      <c r="D40" s="37">
        <v>1</v>
      </c>
      <c r="E40" s="37">
        <v>1</v>
      </c>
      <c r="G40" s="37">
        <v>1</v>
      </c>
      <c r="H40" s="37">
        <v>1</v>
      </c>
      <c r="I40" s="37">
        <v>1</v>
      </c>
      <c r="J40" s="37">
        <v>2</v>
      </c>
      <c r="L40" s="37"/>
      <c r="M40" s="37"/>
      <c r="N40" s="37"/>
      <c r="O40" s="37"/>
      <c r="Q40" s="37"/>
      <c r="R40" s="37"/>
      <c r="S40" s="37"/>
      <c r="T40" s="37"/>
    </row>
    <row r="41" spans="1:20" ht="12.75">
      <c r="A41" s="194">
        <v>13</v>
      </c>
      <c r="B41" s="37">
        <v>3</v>
      </c>
      <c r="C41" s="37">
        <v>1</v>
      </c>
      <c r="D41" s="37">
        <v>2</v>
      </c>
      <c r="E41" s="37">
        <v>1</v>
      </c>
      <c r="G41" s="37">
        <v>1</v>
      </c>
      <c r="H41" s="37">
        <v>1</v>
      </c>
      <c r="I41" s="37">
        <v>3</v>
      </c>
      <c r="J41" s="37">
        <v>3</v>
      </c>
      <c r="L41" s="37"/>
      <c r="M41" s="37"/>
      <c r="N41" s="37"/>
      <c r="O41" s="37"/>
      <c r="Q41" s="37"/>
      <c r="R41" s="37"/>
      <c r="S41" s="37"/>
      <c r="T41" s="37"/>
    </row>
    <row r="42" spans="1:20" ht="12.75">
      <c r="A42" s="194">
        <v>14</v>
      </c>
      <c r="B42" s="37">
        <v>2</v>
      </c>
      <c r="C42" s="37">
        <v>1</v>
      </c>
      <c r="D42" s="37">
        <v>1</v>
      </c>
      <c r="E42" s="37">
        <v>1</v>
      </c>
      <c r="G42" s="37">
        <v>2</v>
      </c>
      <c r="H42" s="37">
        <v>2</v>
      </c>
      <c r="I42" s="37">
        <v>2</v>
      </c>
      <c r="J42" s="37">
        <v>2</v>
      </c>
      <c r="L42" s="37"/>
      <c r="M42" s="37"/>
      <c r="N42" s="37"/>
      <c r="O42" s="37"/>
      <c r="Q42" s="37"/>
      <c r="R42" s="37"/>
      <c r="S42" s="37"/>
      <c r="T42" s="37"/>
    </row>
    <row r="43" spans="1:20" ht="12.75">
      <c r="A43" s="194">
        <v>15</v>
      </c>
      <c r="B43" s="37">
        <v>1</v>
      </c>
      <c r="C43" s="37">
        <v>2</v>
      </c>
      <c r="D43" s="37">
        <v>1</v>
      </c>
      <c r="E43" s="37">
        <v>2</v>
      </c>
      <c r="G43" s="37">
        <v>2</v>
      </c>
      <c r="H43" s="37">
        <v>1</v>
      </c>
      <c r="I43" s="37">
        <v>1</v>
      </c>
      <c r="J43" s="37">
        <v>1</v>
      </c>
      <c r="L43" s="37"/>
      <c r="M43" s="37"/>
      <c r="N43" s="37"/>
      <c r="O43" s="37"/>
      <c r="Q43" s="37"/>
      <c r="R43" s="37"/>
      <c r="S43" s="37"/>
      <c r="T43" s="37"/>
    </row>
    <row r="44" spans="1:20" ht="12.75">
      <c r="A44" s="194">
        <v>16</v>
      </c>
      <c r="B44" s="37">
        <v>1</v>
      </c>
      <c r="C44" s="37">
        <v>1</v>
      </c>
      <c r="D44" s="37">
        <v>1</v>
      </c>
      <c r="E44" s="37">
        <v>3</v>
      </c>
      <c r="G44" s="37">
        <v>1</v>
      </c>
      <c r="H44" s="37">
        <v>1</v>
      </c>
      <c r="I44" s="37">
        <v>1</v>
      </c>
      <c r="J44" s="37">
        <v>1</v>
      </c>
      <c r="L44" s="37"/>
      <c r="M44" s="37"/>
      <c r="N44" s="37"/>
      <c r="O44" s="37"/>
      <c r="Q44" s="37"/>
      <c r="R44" s="37"/>
      <c r="S44" s="37"/>
      <c r="T44" s="37"/>
    </row>
    <row r="45" spans="1:20" ht="12.75">
      <c r="A45" s="194">
        <v>17</v>
      </c>
      <c r="B45" s="37">
        <v>2</v>
      </c>
      <c r="C45" s="37">
        <v>1</v>
      </c>
      <c r="D45" s="37">
        <v>2</v>
      </c>
      <c r="E45" s="37">
        <v>1</v>
      </c>
      <c r="G45" s="37">
        <v>2</v>
      </c>
      <c r="H45" s="37">
        <v>2</v>
      </c>
      <c r="I45" s="37">
        <v>1</v>
      </c>
      <c r="J45" s="37">
        <v>1</v>
      </c>
      <c r="L45" s="37"/>
      <c r="M45" s="37"/>
      <c r="N45" s="37"/>
      <c r="O45" s="37"/>
      <c r="Q45" s="37"/>
      <c r="R45" s="37"/>
      <c r="S45" s="37"/>
      <c r="T45" s="37"/>
    </row>
    <row r="46" spans="1:20" ht="13.5" thickBot="1">
      <c r="A46" s="194">
        <v>18</v>
      </c>
      <c r="B46" s="37">
        <v>1</v>
      </c>
      <c r="C46" s="37">
        <v>2</v>
      </c>
      <c r="D46" s="37">
        <v>1</v>
      </c>
      <c r="E46" s="37">
        <v>2</v>
      </c>
      <c r="G46" s="37">
        <v>2</v>
      </c>
      <c r="H46" s="37">
        <v>1</v>
      </c>
      <c r="I46" s="37">
        <v>2</v>
      </c>
      <c r="J46" s="37">
        <v>2</v>
      </c>
      <c r="L46" s="37"/>
      <c r="M46" s="37"/>
      <c r="N46" s="37"/>
      <c r="O46" s="37"/>
      <c r="Q46" s="37"/>
      <c r="R46" s="37"/>
      <c r="S46" s="37"/>
      <c r="T46" s="37"/>
    </row>
    <row r="47" spans="2:20" ht="13.5" thickBot="1">
      <c r="B47" s="38">
        <f>SUM(B29:B46)</f>
        <v>28</v>
      </c>
      <c r="C47" s="38">
        <f>SUM(C29:C46)</f>
        <v>24</v>
      </c>
      <c r="D47" s="38">
        <f>SUM(D29:D46)</f>
        <v>22</v>
      </c>
      <c r="E47" s="38">
        <f>SUM(E29:E46)</f>
        <v>27</v>
      </c>
      <c r="G47" s="38">
        <f>SUM(G29:G46)</f>
        <v>27</v>
      </c>
      <c r="H47" s="38">
        <f>SUM(H29:H46)</f>
        <v>26</v>
      </c>
      <c r="I47" s="38">
        <f>SUM(I29:I46)</f>
        <v>26</v>
      </c>
      <c r="J47" s="38">
        <f>SUM(J29:J46)</f>
        <v>29</v>
      </c>
      <c r="L47" s="38">
        <f>SUM(L29:L46)</f>
        <v>0</v>
      </c>
      <c r="M47" s="38">
        <f>SUM(M29:M46)</f>
        <v>0</v>
      </c>
      <c r="N47" s="38">
        <f>SUM(N29:N46)</f>
        <v>0</v>
      </c>
      <c r="O47" s="38">
        <f>SUM(O29:O46)</f>
        <v>0</v>
      </c>
      <c r="Q47" s="38">
        <f>SUM(Q29:Q46)</f>
        <v>0</v>
      </c>
      <c r="R47" s="38">
        <f>SUM(R29:R46)</f>
        <v>0</v>
      </c>
      <c r="S47" s="38">
        <f>SUM(S29:S46)</f>
        <v>0</v>
      </c>
      <c r="T47" s="38">
        <f>SUM(T29:T46)</f>
        <v>0</v>
      </c>
    </row>
    <row r="49" spans="6:11" ht="12.75">
      <c r="F49">
        <f>SUM(B47:E47)</f>
        <v>101</v>
      </c>
      <c r="K49">
        <f>SUM(G47:J47)</f>
        <v>108</v>
      </c>
    </row>
  </sheetData>
  <sheetProtection/>
  <conditionalFormatting sqref="G23:J23 L23:O23 Q23:T23 B47:E47 G47:J47 L47:O47 Q47:T47 B23:E23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" right="0.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D46" sqref="D46"/>
    </sheetView>
  </sheetViews>
  <sheetFormatPr defaultColWidth="11.421875" defaultRowHeight="12.75"/>
  <cols>
    <col min="2" max="2" width="27.421875" style="0" customWidth="1"/>
    <col min="3" max="3" width="25.00390625" style="0" customWidth="1"/>
    <col min="4" max="7" width="9.7109375" style="0" customWidth="1"/>
    <col min="10" max="10" width="3.00390625" style="0" customWidth="1"/>
  </cols>
  <sheetData>
    <row r="1" ht="24.75" customHeight="1">
      <c r="A1" s="34" t="s">
        <v>126</v>
      </c>
    </row>
    <row r="2" spans="1:9" ht="15.75">
      <c r="A2" s="29" t="s">
        <v>1</v>
      </c>
      <c r="B2" s="29" t="s">
        <v>21</v>
      </c>
      <c r="C2" s="29" t="s">
        <v>22</v>
      </c>
      <c r="D2" s="29" t="s">
        <v>23</v>
      </c>
      <c r="E2" s="29" t="s">
        <v>24</v>
      </c>
      <c r="F2" s="29" t="s">
        <v>25</v>
      </c>
      <c r="G2" s="29" t="s">
        <v>26</v>
      </c>
      <c r="H2" s="29" t="s">
        <v>13</v>
      </c>
      <c r="I2" s="29" t="s">
        <v>27</v>
      </c>
    </row>
    <row r="3" spans="1:9" ht="15.75">
      <c r="A3" s="30" t="s">
        <v>28</v>
      </c>
      <c r="B3" s="33" t="str">
        <f>Temporär!A5</f>
        <v>Stoparic, Miroslav</v>
      </c>
      <c r="C3" s="33" t="str">
        <f>Temporär!B5</f>
        <v>1.MGC Mannheim</v>
      </c>
      <c r="D3" s="33">
        <f>Temporär!C5</f>
        <v>19</v>
      </c>
      <c r="E3" s="33">
        <f>Temporär!D5</f>
        <v>22</v>
      </c>
      <c r="F3" s="33">
        <f>Temporär!E5</f>
        <v>21</v>
      </c>
      <c r="G3" s="33">
        <f>Temporär!F5</f>
        <v>20</v>
      </c>
      <c r="H3" s="33">
        <f>Temporär!G5</f>
        <v>82</v>
      </c>
      <c r="I3" s="32">
        <f>(H3/4)</f>
        <v>20.5</v>
      </c>
    </row>
    <row r="4" spans="1:9" ht="15.75">
      <c r="A4" s="30" t="s">
        <v>29</v>
      </c>
      <c r="B4" s="33" t="str">
        <f>Temporär!A4</f>
        <v>Stoparic Branislav</v>
      </c>
      <c r="C4" s="33" t="str">
        <f>Temporär!B4</f>
        <v>1.MGC Mannheim</v>
      </c>
      <c r="D4" s="33">
        <f>Temporär!C4</f>
        <v>24</v>
      </c>
      <c r="E4" s="33">
        <f>Temporär!D4</f>
        <v>23</v>
      </c>
      <c r="F4" s="33">
        <f>Temporär!E4</f>
        <v>20</v>
      </c>
      <c r="G4" s="33">
        <f>Temporär!F4</f>
        <v>22</v>
      </c>
      <c r="H4" s="33">
        <f>Temporär!G4</f>
        <v>89</v>
      </c>
      <c r="I4" s="32">
        <f>(H4/4)</f>
        <v>22.25</v>
      </c>
    </row>
    <row r="5" spans="1:9" ht="15.75">
      <c r="A5" s="30" t="s">
        <v>30</v>
      </c>
      <c r="B5" s="33" t="str">
        <f>Temporär!A1</f>
        <v>Dippelhofer, Rene'</v>
      </c>
      <c r="C5" s="33" t="str">
        <f>Temporär!B1</f>
        <v>1.MGC Mannheim</v>
      </c>
      <c r="D5" s="33">
        <f>Temporär!C1</f>
        <v>22</v>
      </c>
      <c r="E5" s="33">
        <f>Temporär!D1</f>
        <v>21</v>
      </c>
      <c r="F5" s="33">
        <f>Temporär!E1</f>
        <v>22</v>
      </c>
      <c r="G5" s="33">
        <f>Temporär!F1</f>
        <v>24</v>
      </c>
      <c r="H5" s="33">
        <f>Temporär!G1</f>
        <v>89</v>
      </c>
      <c r="I5" s="32">
        <f>(H5/4)</f>
        <v>22.25</v>
      </c>
    </row>
    <row r="6" spans="1:9" ht="15.75">
      <c r="A6" s="30" t="s">
        <v>31</v>
      </c>
      <c r="B6" s="33" t="str">
        <f>Temporär!A28</f>
        <v>Neuwald, Ralf</v>
      </c>
      <c r="C6" s="33" t="str">
        <f>Temporär!B28</f>
        <v>1. MGC Ludwigshafen</v>
      </c>
      <c r="D6" s="33">
        <f>Temporär!C28</f>
        <v>23</v>
      </c>
      <c r="E6" s="33">
        <f>Temporär!D28</f>
        <v>25</v>
      </c>
      <c r="F6" s="33">
        <f>Temporär!E28</f>
        <v>20</v>
      </c>
      <c r="G6" s="33">
        <f>Temporär!F28</f>
        <v>23</v>
      </c>
      <c r="H6" s="33">
        <f>Temporär!G28</f>
        <v>91</v>
      </c>
      <c r="I6" s="32">
        <f>(H6/4)</f>
        <v>22.75</v>
      </c>
    </row>
    <row r="7" spans="1:9" ht="15.75">
      <c r="A7" s="30" t="s">
        <v>32</v>
      </c>
      <c r="B7" s="33" t="str">
        <f>Temporär!A29</f>
        <v>Bittern, Oliver</v>
      </c>
      <c r="C7" s="33" t="str">
        <f>Temporär!B29</f>
        <v>1. MGC Ludwigshafen</v>
      </c>
      <c r="D7" s="33">
        <f>Temporär!C29</f>
        <v>22</v>
      </c>
      <c r="E7" s="33">
        <f>Temporär!D29</f>
        <v>25</v>
      </c>
      <c r="F7" s="33">
        <f>Temporär!E29</f>
        <v>23</v>
      </c>
      <c r="G7" s="33">
        <f>Temporär!F29</f>
        <v>22</v>
      </c>
      <c r="H7" s="33">
        <f>Temporär!G29</f>
        <v>92</v>
      </c>
      <c r="I7" s="32">
        <f>(H7/4)</f>
        <v>23</v>
      </c>
    </row>
    <row r="8" spans="1:9" ht="15.75">
      <c r="A8" s="30" t="s">
        <v>33</v>
      </c>
      <c r="B8" s="33" t="str">
        <f>Temporär!A37</f>
        <v>Rein, Maik</v>
      </c>
      <c r="C8" s="33" t="str">
        <f>Temporär!B37</f>
        <v>1. BGC Rodalben</v>
      </c>
      <c r="D8" s="33">
        <f>Temporär!C37</f>
        <v>22</v>
      </c>
      <c r="E8" s="33">
        <f>Temporär!D37</f>
        <v>26</v>
      </c>
      <c r="F8" s="33">
        <f>Temporär!E37</f>
        <v>21</v>
      </c>
      <c r="G8" s="33">
        <f>Temporär!F37</f>
        <v>23</v>
      </c>
      <c r="H8" s="33">
        <f>Temporär!G37</f>
        <v>92</v>
      </c>
      <c r="I8" s="32">
        <f>(H8/4)</f>
        <v>23</v>
      </c>
    </row>
    <row r="9" spans="1:9" ht="15.75">
      <c r="A9" s="30" t="s">
        <v>34</v>
      </c>
      <c r="B9" s="33" t="str">
        <f>Temporär!A2</f>
        <v>Scharff, Swen</v>
      </c>
      <c r="C9" s="33" t="str">
        <f>Temporär!B2</f>
        <v>1.MGC Mannheim</v>
      </c>
      <c r="D9" s="33">
        <f>Temporär!C2</f>
        <v>21</v>
      </c>
      <c r="E9" s="33">
        <f>Temporär!D2</f>
        <v>27</v>
      </c>
      <c r="F9" s="33">
        <f>Temporär!E2</f>
        <v>23</v>
      </c>
      <c r="G9" s="33">
        <f>Temporär!F2</f>
        <v>21</v>
      </c>
      <c r="H9" s="33">
        <f>Temporär!G2</f>
        <v>92</v>
      </c>
      <c r="I9" s="32">
        <f>(H9/4)</f>
        <v>23</v>
      </c>
    </row>
    <row r="10" spans="1:9" ht="15.75">
      <c r="A10" s="30" t="s">
        <v>35</v>
      </c>
      <c r="B10" s="33" t="str">
        <f>Temporär!A6</f>
        <v>Maurer, Claus</v>
      </c>
      <c r="C10" s="33" t="str">
        <f>Temporär!B6</f>
        <v>1.MGC Mannheim</v>
      </c>
      <c r="D10" s="33">
        <f>Temporär!C6</f>
        <v>22</v>
      </c>
      <c r="E10" s="33">
        <f>Temporär!D6</f>
        <v>26</v>
      </c>
      <c r="F10" s="33">
        <f>Temporär!E6</f>
        <v>23</v>
      </c>
      <c r="G10" s="33">
        <f>Temporär!F6</f>
        <v>24</v>
      </c>
      <c r="H10" s="33">
        <f>Temporär!G6</f>
        <v>95</v>
      </c>
      <c r="I10" s="32">
        <f>(H10/4)</f>
        <v>23.75</v>
      </c>
    </row>
    <row r="11" spans="1:11" ht="15.75">
      <c r="A11" s="30" t="s">
        <v>36</v>
      </c>
      <c r="B11" s="33" t="str">
        <f>Temporär!A18</f>
        <v>Wilhelm, Uwe</v>
      </c>
      <c r="C11" s="33" t="str">
        <f>Temporär!B18</f>
        <v>MGC Dahn</v>
      </c>
      <c r="D11" s="33">
        <f>Temporär!C18</f>
        <v>24</v>
      </c>
      <c r="E11" s="33">
        <f>Temporär!D18</f>
        <v>23</v>
      </c>
      <c r="F11" s="33">
        <f>Temporär!E18</f>
        <v>25</v>
      </c>
      <c r="G11" s="33">
        <f>Temporär!F18</f>
        <v>27</v>
      </c>
      <c r="H11" s="33">
        <f>Temporär!G18</f>
        <v>99</v>
      </c>
      <c r="I11" s="32">
        <f>(H11/4)</f>
        <v>24.75</v>
      </c>
      <c r="K11" t="s">
        <v>8</v>
      </c>
    </row>
    <row r="12" spans="1:11" ht="15.75">
      <c r="A12" s="30" t="s">
        <v>37</v>
      </c>
      <c r="B12" s="33" t="str">
        <f>Temporär!A8</f>
        <v>Dippelhofer, Markus</v>
      </c>
      <c r="C12" s="33" t="str">
        <f>Temporär!B8</f>
        <v>1.MGC Mannheim</v>
      </c>
      <c r="D12" s="33">
        <f>Temporär!C8</f>
        <v>25</v>
      </c>
      <c r="E12" s="33">
        <f>Temporär!D8</f>
        <v>25</v>
      </c>
      <c r="F12" s="33">
        <f>Temporär!E8</f>
        <v>24</v>
      </c>
      <c r="G12" s="33">
        <f>Temporär!F8</f>
        <v>25</v>
      </c>
      <c r="H12" s="33">
        <f>Temporär!G8</f>
        <v>99</v>
      </c>
      <c r="I12" s="32">
        <f>(H12/4)</f>
        <v>24.75</v>
      </c>
      <c r="K12" t="s">
        <v>8</v>
      </c>
    </row>
    <row r="13" spans="1:11" ht="15.75">
      <c r="A13" s="30" t="s">
        <v>38</v>
      </c>
      <c r="B13" s="33" t="str">
        <f>Temporär!A7</f>
        <v>Jaus, Pascal</v>
      </c>
      <c r="C13" s="33" t="str">
        <f>Temporär!B7</f>
        <v>1.MGC Mannheim</v>
      </c>
      <c r="D13" s="33">
        <f>Temporär!C7</f>
        <v>27</v>
      </c>
      <c r="E13" s="33">
        <f>Temporär!D7</f>
        <v>24</v>
      </c>
      <c r="F13" s="33">
        <f>Temporär!E7</f>
        <v>26</v>
      </c>
      <c r="G13" s="33">
        <f>Temporär!F7</f>
        <v>22</v>
      </c>
      <c r="H13" s="33">
        <f>Temporär!G7</f>
        <v>99</v>
      </c>
      <c r="I13" s="32">
        <f>(H13/4)</f>
        <v>24.75</v>
      </c>
      <c r="K13" t="s">
        <v>8</v>
      </c>
    </row>
    <row r="14" spans="1:11" ht="15.75">
      <c r="A14" s="30" t="s">
        <v>39</v>
      </c>
      <c r="B14" s="33" t="str">
        <f>Temporär!A13</f>
        <v>Reisdorf, Hans</v>
      </c>
      <c r="C14" s="33" t="str">
        <f>Temporär!B13</f>
        <v>MGC Bad Bodendorf</v>
      </c>
      <c r="D14" s="33">
        <f>Temporär!C13</f>
        <v>28</v>
      </c>
      <c r="E14" s="33">
        <f>Temporär!D13</f>
        <v>24</v>
      </c>
      <c r="F14" s="33">
        <f>Temporär!E13</f>
        <v>22</v>
      </c>
      <c r="G14" s="33">
        <f>Temporär!F13</f>
        <v>27</v>
      </c>
      <c r="H14" s="33">
        <f>Temporär!G13</f>
        <v>101</v>
      </c>
      <c r="I14" s="32">
        <f>H14/4</f>
        <v>25.25</v>
      </c>
      <c r="K14" t="s">
        <v>8</v>
      </c>
    </row>
    <row r="15" spans="1:9" ht="15.75">
      <c r="A15" s="30" t="s">
        <v>40</v>
      </c>
      <c r="B15" s="33" t="str">
        <f>Temporär!A44</f>
        <v>Wagner, Michael</v>
      </c>
      <c r="C15" s="33" t="str">
        <f>Temporär!B44</f>
        <v>1.BGC Brücken</v>
      </c>
      <c r="D15" s="33">
        <f>Temporär!C44</f>
        <v>24</v>
      </c>
      <c r="E15" s="33">
        <f>Temporär!D44</f>
        <v>27</v>
      </c>
      <c r="F15" s="33">
        <f>Temporär!E44</f>
        <v>23</v>
      </c>
      <c r="G15" s="33">
        <f>Temporär!F44</f>
        <v>29</v>
      </c>
      <c r="H15" s="33">
        <f>Temporär!G44</f>
        <v>103</v>
      </c>
      <c r="I15" s="32">
        <f>(H15/4)</f>
        <v>25.75</v>
      </c>
    </row>
    <row r="16" spans="1:9" ht="15.75">
      <c r="A16" s="30" t="s">
        <v>41</v>
      </c>
      <c r="B16" s="33" t="str">
        <f>Temporär!A3</f>
        <v>Hornig, Felix</v>
      </c>
      <c r="C16" s="33" t="str">
        <f>Temporär!B3</f>
        <v>1.MGC Mannheim</v>
      </c>
      <c r="D16" s="33">
        <f>Temporär!C3</f>
        <v>24</v>
      </c>
      <c r="E16" s="33">
        <f>Temporär!D3</f>
        <v>31</v>
      </c>
      <c r="F16" s="33">
        <f>Temporär!E3</f>
        <v>26</v>
      </c>
      <c r="G16" s="33">
        <f>Temporär!F3</f>
        <v>22</v>
      </c>
      <c r="H16" s="33">
        <f>Temporär!G3</f>
        <v>103</v>
      </c>
      <c r="I16" s="32">
        <f>(H16/4)</f>
        <v>25.75</v>
      </c>
    </row>
    <row r="17" spans="1:11" ht="15.75">
      <c r="A17" s="30" t="s">
        <v>42</v>
      </c>
      <c r="B17" s="33" t="str">
        <f>Temporär!A33</f>
        <v>Keiper, Sven</v>
      </c>
      <c r="C17" s="33" t="str">
        <f>Temporär!B33</f>
        <v>1. BGC Rodalben</v>
      </c>
      <c r="D17" s="33">
        <f>Temporär!C33</f>
        <v>24</v>
      </c>
      <c r="E17" s="33">
        <f>Temporär!D33</f>
        <v>29</v>
      </c>
      <c r="F17" s="33">
        <f>Temporär!E33</f>
        <v>28</v>
      </c>
      <c r="G17" s="33">
        <f>Temporär!F33</f>
        <v>24</v>
      </c>
      <c r="H17" s="33">
        <f>Temporär!G33</f>
        <v>105</v>
      </c>
      <c r="I17" s="32">
        <f>(H17/4)</f>
        <v>26.25</v>
      </c>
      <c r="K17" t="s">
        <v>8</v>
      </c>
    </row>
    <row r="18" spans="1:11" ht="15.75">
      <c r="A18" s="30" t="s">
        <v>43</v>
      </c>
      <c r="B18" s="33" t="str">
        <f>Temporär!A17</f>
        <v>Wilhelm, Gerhard</v>
      </c>
      <c r="C18" s="33" t="str">
        <f>Temporär!B17</f>
        <v>MGC Dahn</v>
      </c>
      <c r="D18" s="33">
        <f>Temporär!C17</f>
        <v>28</v>
      </c>
      <c r="E18" s="33">
        <f>Temporär!D17</f>
        <v>26</v>
      </c>
      <c r="F18" s="33">
        <f>Temporär!E17</f>
        <v>28</v>
      </c>
      <c r="G18" s="33">
        <f>Temporär!F17</f>
        <v>23</v>
      </c>
      <c r="H18" s="33">
        <f>Temporär!G17</f>
        <v>105</v>
      </c>
      <c r="I18" s="32">
        <f>(H18/4)</f>
        <v>26.25</v>
      </c>
      <c r="K18" t="s">
        <v>8</v>
      </c>
    </row>
    <row r="19" spans="1:11" ht="15.75">
      <c r="A19" s="30" t="s">
        <v>44</v>
      </c>
      <c r="B19" s="33" t="str">
        <f>Temporär!A20</f>
        <v>Horvat, Vlado</v>
      </c>
      <c r="C19" s="33" t="str">
        <f>Temporär!B20</f>
        <v>MGC Dahn</v>
      </c>
      <c r="D19" s="33">
        <f>Temporär!C20</f>
        <v>24</v>
      </c>
      <c r="E19" s="33">
        <f>Temporär!D20</f>
        <v>24</v>
      </c>
      <c r="F19" s="33">
        <f>Temporär!E20</f>
        <v>34</v>
      </c>
      <c r="G19" s="33">
        <f>Temporär!F20</f>
        <v>25</v>
      </c>
      <c r="H19" s="33">
        <f>Temporär!G20</f>
        <v>107</v>
      </c>
      <c r="I19" s="32">
        <f>(H19/4)</f>
        <v>26.75</v>
      </c>
      <c r="K19" t="s">
        <v>8</v>
      </c>
    </row>
    <row r="20" spans="1:9" ht="15.75">
      <c r="A20" s="30" t="s">
        <v>45</v>
      </c>
      <c r="B20" s="33" t="str">
        <f>Temporär!A27</f>
        <v>Meister, Markus</v>
      </c>
      <c r="C20" s="33" t="str">
        <f>Temporär!B27</f>
        <v>1. MGC Ludwigshafen</v>
      </c>
      <c r="D20" s="33">
        <f>Temporär!C27</f>
        <v>33</v>
      </c>
      <c r="E20" s="33">
        <f>Temporär!D27</f>
        <v>23</v>
      </c>
      <c r="F20" s="33">
        <f>Temporär!E27</f>
        <v>26</v>
      </c>
      <c r="G20" s="33">
        <f>Temporär!F27</f>
        <v>25</v>
      </c>
      <c r="H20" s="33">
        <f>Temporär!G27</f>
        <v>107</v>
      </c>
      <c r="I20" s="32">
        <f>H20/4</f>
        <v>26.75</v>
      </c>
    </row>
    <row r="21" spans="1:11" ht="15.75">
      <c r="A21" s="30" t="s">
        <v>46</v>
      </c>
      <c r="B21" s="33" t="str">
        <f>Temporär!A14</f>
        <v>Heckmann,Achim</v>
      </c>
      <c r="C21" s="33" t="str">
        <f>Temporär!B14</f>
        <v>MGC Bad Bodendorf</v>
      </c>
      <c r="D21" s="33">
        <f>Temporär!C14</f>
        <v>27</v>
      </c>
      <c r="E21" s="33">
        <f>Temporär!D14</f>
        <v>26</v>
      </c>
      <c r="F21" s="33">
        <f>Temporär!E14</f>
        <v>26</v>
      </c>
      <c r="G21" s="33">
        <f>Temporär!F14</f>
        <v>29</v>
      </c>
      <c r="H21" s="33">
        <f>Temporär!G14</f>
        <v>108</v>
      </c>
      <c r="I21" s="32">
        <f>(H21/4)</f>
        <v>27</v>
      </c>
      <c r="K21" t="s">
        <v>8</v>
      </c>
    </row>
    <row r="22" spans="1:11" ht="15.75">
      <c r="A22" s="30" t="s">
        <v>47</v>
      </c>
      <c r="B22" s="33" t="str">
        <f>Temporär!A45</f>
        <v>Dahl, Roland</v>
      </c>
      <c r="C22" s="33" t="str">
        <f>Temporär!B45</f>
        <v>1.BGC Brücken</v>
      </c>
      <c r="D22" s="33">
        <f>Temporär!C45</f>
        <v>30</v>
      </c>
      <c r="E22" s="33">
        <f>Temporär!D45</f>
        <v>24</v>
      </c>
      <c r="F22" s="33">
        <f>Temporär!E45</f>
        <v>30</v>
      </c>
      <c r="G22" s="33">
        <f>Temporär!F45</f>
        <v>24</v>
      </c>
      <c r="H22" s="33">
        <f>Temporär!G45</f>
        <v>108</v>
      </c>
      <c r="I22" s="32">
        <f>(H22/4)</f>
        <v>27</v>
      </c>
      <c r="K22" t="s">
        <v>8</v>
      </c>
    </row>
    <row r="23" spans="1:11" ht="15.75">
      <c r="A23" s="30" t="s">
        <v>48</v>
      </c>
      <c r="B23" s="33" t="str">
        <f>Temporär!A36</f>
        <v>Kammer, Hans</v>
      </c>
      <c r="C23" s="33" t="str">
        <f>Temporär!B36</f>
        <v>1. BGC Rodalben</v>
      </c>
      <c r="D23" s="33">
        <f>Temporär!C36</f>
        <v>26</v>
      </c>
      <c r="E23" s="33">
        <f>Temporär!D36</f>
        <v>26</v>
      </c>
      <c r="F23" s="33">
        <f>Temporär!E36</f>
        <v>26</v>
      </c>
      <c r="G23" s="33">
        <f>Temporär!F36</f>
        <v>30</v>
      </c>
      <c r="H23" s="33">
        <f>Temporär!G36</f>
        <v>108</v>
      </c>
      <c r="I23" s="32">
        <f>(H23/4)</f>
        <v>27</v>
      </c>
      <c r="K23" t="s">
        <v>8</v>
      </c>
    </row>
    <row r="24" spans="1:9" ht="15.75">
      <c r="A24" s="30" t="s">
        <v>49</v>
      </c>
      <c r="B24" s="33" t="str">
        <f>Temporär!A34</f>
        <v>Bublitz, Marcus</v>
      </c>
      <c r="C24" s="33" t="str">
        <f>Temporär!B34</f>
        <v>1. BGC Rodalben</v>
      </c>
      <c r="D24" s="33">
        <f>Temporär!C34</f>
        <v>26</v>
      </c>
      <c r="E24" s="33">
        <f>Temporär!D34</f>
        <v>30</v>
      </c>
      <c r="F24" s="33">
        <f>Temporär!E34</f>
        <v>29</v>
      </c>
      <c r="G24" s="33">
        <f>Temporär!F34</f>
        <v>26</v>
      </c>
      <c r="H24" s="33">
        <f>Temporär!G34</f>
        <v>111</v>
      </c>
      <c r="I24" s="32">
        <f>(H24/4)</f>
        <v>27.75</v>
      </c>
    </row>
    <row r="25" spans="1:9" ht="15.75">
      <c r="A25" s="30" t="s">
        <v>50</v>
      </c>
      <c r="B25" s="33" t="str">
        <f>Temporär!A35</f>
        <v>Wageck, Uwe</v>
      </c>
      <c r="C25" s="33" t="str">
        <f>Temporär!B35</f>
        <v>1. BGC Rodalben</v>
      </c>
      <c r="D25" s="33">
        <f>Temporär!C35</f>
        <v>28</v>
      </c>
      <c r="E25" s="33">
        <f>Temporär!D35</f>
        <v>31</v>
      </c>
      <c r="F25" s="33">
        <f>Temporär!E35</f>
        <v>27</v>
      </c>
      <c r="G25" s="33">
        <f>Temporär!F35</f>
        <v>26</v>
      </c>
      <c r="H25" s="33">
        <f>Temporär!G35</f>
        <v>112</v>
      </c>
      <c r="I25" s="32">
        <f>(H25/4)</f>
        <v>28</v>
      </c>
    </row>
    <row r="26" spans="1:9" ht="15.75">
      <c r="A26" s="30" t="s">
        <v>51</v>
      </c>
      <c r="B26" s="33" t="str">
        <f>Temporär!A11</f>
        <v>Knetsch, Manfred</v>
      </c>
      <c r="C26" s="33" t="str">
        <f>Temporär!B11</f>
        <v>MGC Bad Bodendorf</v>
      </c>
      <c r="D26" s="33">
        <f>Temporär!C11</f>
        <v>25</v>
      </c>
      <c r="E26" s="33">
        <f>Temporär!D11</f>
        <v>34</v>
      </c>
      <c r="F26" s="33">
        <f>Temporär!E11</f>
        <v>26</v>
      </c>
      <c r="G26" s="33">
        <f>Temporär!F11</f>
        <v>27</v>
      </c>
      <c r="H26" s="33">
        <f>Temporär!G11</f>
        <v>112</v>
      </c>
      <c r="I26" s="32">
        <f>(H26/4)</f>
        <v>28</v>
      </c>
    </row>
    <row r="27" spans="1:9" ht="15.75">
      <c r="A27" s="30" t="s">
        <v>52</v>
      </c>
      <c r="B27" s="33" t="str">
        <f>Temporär!A21</f>
        <v>Kreusch, Roland</v>
      </c>
      <c r="C27" s="33" t="str">
        <f>Temporär!B21</f>
        <v>MGC Dahn</v>
      </c>
      <c r="D27" s="33">
        <f>Temporär!C21</f>
        <v>32</v>
      </c>
      <c r="E27" s="33">
        <f>Temporär!D21</f>
        <v>25</v>
      </c>
      <c r="F27" s="33">
        <f>Temporär!E21</f>
        <v>29</v>
      </c>
      <c r="G27" s="33">
        <f>Temporär!F21</f>
        <v>27</v>
      </c>
      <c r="H27" s="33">
        <f>Temporär!G21</f>
        <v>113</v>
      </c>
      <c r="I27" s="32">
        <f>(H27/4)</f>
        <v>28.25</v>
      </c>
    </row>
    <row r="28" spans="1:9" ht="15.75">
      <c r="A28" s="30" t="s">
        <v>53</v>
      </c>
      <c r="B28" s="33" t="str">
        <f>Temporär!A12</f>
        <v>Reisdorf,Wolfgang</v>
      </c>
      <c r="C28" s="33" t="str">
        <f>Temporär!B12</f>
        <v>MGC Bad Bodendorf</v>
      </c>
      <c r="D28" s="33">
        <f>Temporär!C12</f>
        <v>24</v>
      </c>
      <c r="E28" s="33">
        <f>Temporär!D12</f>
        <v>30</v>
      </c>
      <c r="F28" s="33">
        <f>Temporär!E12</f>
        <v>34</v>
      </c>
      <c r="G28" s="33">
        <f>Temporär!F12</f>
        <v>28</v>
      </c>
      <c r="H28" s="33">
        <f>Temporär!G12</f>
        <v>116</v>
      </c>
      <c r="I28" s="32">
        <f>(H28/4)</f>
        <v>29</v>
      </c>
    </row>
    <row r="29" spans="1:9" ht="15.75">
      <c r="A29" s="30" t="s">
        <v>54</v>
      </c>
      <c r="B29" s="33" t="str">
        <f>Temporär!A26</f>
        <v>Peinelt, Kurt</v>
      </c>
      <c r="C29" s="33" t="str">
        <f>Temporär!B26</f>
        <v>1. MGC Ludwigshafen</v>
      </c>
      <c r="D29" s="33">
        <f>Temporär!C26</f>
        <v>32</v>
      </c>
      <c r="E29" s="33">
        <f>Temporär!D26</f>
        <v>27</v>
      </c>
      <c r="F29" s="33">
        <f>Temporär!E26</f>
        <v>29</v>
      </c>
      <c r="G29" s="33">
        <f>Temporär!F26</f>
        <v>29</v>
      </c>
      <c r="H29" s="33">
        <f>Temporär!G26</f>
        <v>117</v>
      </c>
      <c r="I29" s="32">
        <f>(H29/4)</f>
        <v>29.25</v>
      </c>
    </row>
    <row r="30" spans="1:11" ht="15.75">
      <c r="A30" s="30" t="s">
        <v>55</v>
      </c>
      <c r="B30" s="33" t="str">
        <f>Temporär!A42</f>
        <v>Annweiler, Jasmin</v>
      </c>
      <c r="C30" s="33" t="str">
        <f>Temporär!B42</f>
        <v>1.BGC Brücken</v>
      </c>
      <c r="D30" s="33">
        <f>Temporär!C42</f>
        <v>30</v>
      </c>
      <c r="E30" s="33">
        <f>Temporär!D42</f>
        <v>28</v>
      </c>
      <c r="F30" s="33">
        <f>Temporär!E42</f>
        <v>26</v>
      </c>
      <c r="G30" s="33">
        <f>Temporär!F42</f>
        <v>33</v>
      </c>
      <c r="H30" s="33">
        <f>Temporär!G42</f>
        <v>117</v>
      </c>
      <c r="I30" s="32">
        <f>(H30/4)</f>
        <v>29.25</v>
      </c>
      <c r="K30" t="s">
        <v>8</v>
      </c>
    </row>
    <row r="31" spans="1:11" ht="15.75">
      <c r="A31" s="30" t="s">
        <v>56</v>
      </c>
      <c r="B31" s="33" t="str">
        <f>Temporär!A9</f>
        <v>Boos, Nils</v>
      </c>
      <c r="C31" s="33" t="str">
        <f>Temporär!B9</f>
        <v>MGC Bad Bodendorf</v>
      </c>
      <c r="D31" s="33">
        <f>Temporär!C9</f>
        <v>28</v>
      </c>
      <c r="E31" s="33">
        <f>Temporär!D9</f>
        <v>27</v>
      </c>
      <c r="F31" s="33">
        <f>Temporär!E9</f>
        <v>33</v>
      </c>
      <c r="G31" s="33">
        <f>Temporär!F9</f>
        <v>31</v>
      </c>
      <c r="H31" s="33">
        <f>Temporär!G9</f>
        <v>119</v>
      </c>
      <c r="I31" s="32">
        <f>(H31/4)</f>
        <v>29.75</v>
      </c>
      <c r="K31" t="s">
        <v>8</v>
      </c>
    </row>
    <row r="32" spans="1:11" ht="15.75">
      <c r="A32" s="30" t="s">
        <v>57</v>
      </c>
      <c r="B32" s="33" t="str">
        <f>Temporär!A25</f>
        <v>Honnef, Peter</v>
      </c>
      <c r="C32" s="33" t="str">
        <f>Temporär!B25</f>
        <v>1. MGC Ludwigshafen</v>
      </c>
      <c r="D32" s="33">
        <f>Temporär!C25</f>
        <v>28</v>
      </c>
      <c r="E32" s="33">
        <f>Temporär!D25</f>
        <v>34</v>
      </c>
      <c r="F32" s="33">
        <f>Temporär!E25</f>
        <v>29</v>
      </c>
      <c r="G32" s="33">
        <f>Temporär!F25</f>
        <v>29</v>
      </c>
      <c r="H32" s="33">
        <f>Temporär!G25</f>
        <v>120</v>
      </c>
      <c r="I32" s="32">
        <f>(H32/4)</f>
        <v>30</v>
      </c>
      <c r="K32" t="s">
        <v>8</v>
      </c>
    </row>
    <row r="33" spans="1:11" ht="15.75">
      <c r="A33" s="30" t="s">
        <v>58</v>
      </c>
      <c r="B33" s="33" t="str">
        <f>Temporär!A19</f>
        <v>Schanz, Hermann</v>
      </c>
      <c r="C33" s="33" t="str">
        <f>Temporär!B19</f>
        <v>MGC Dahn</v>
      </c>
      <c r="D33" s="33">
        <f>Temporär!C19</f>
        <v>31</v>
      </c>
      <c r="E33" s="33">
        <f>Temporär!D19</f>
        <v>26</v>
      </c>
      <c r="F33" s="33">
        <f>Temporär!E19</f>
        <v>32</v>
      </c>
      <c r="G33" s="33">
        <f>Temporär!F19</f>
        <v>31</v>
      </c>
      <c r="H33" s="33">
        <f>Temporär!G19</f>
        <v>120</v>
      </c>
      <c r="I33" s="32">
        <f>(H33/4)</f>
        <v>30</v>
      </c>
      <c r="K33" t="s">
        <v>8</v>
      </c>
    </row>
    <row r="34" spans="1:11" ht="15.75">
      <c r="A34" s="30" t="s">
        <v>59</v>
      </c>
      <c r="B34" s="33" t="str">
        <f>Temporär!A55</f>
        <v>Knetsch, Monika</v>
      </c>
      <c r="C34" s="33" t="str">
        <f>Temporär!B55</f>
        <v>MGC Bad Bodendorf</v>
      </c>
      <c r="D34" s="33">
        <f>Temporär!C55</f>
        <v>27</v>
      </c>
      <c r="E34" s="33">
        <f>Temporär!D55</f>
        <v>34</v>
      </c>
      <c r="F34" s="33">
        <f>Temporär!E55</f>
        <v>30</v>
      </c>
      <c r="G34" s="33">
        <f>Temporär!F55</f>
        <v>30</v>
      </c>
      <c r="H34" s="33">
        <f>Temporär!G55</f>
        <v>121</v>
      </c>
      <c r="I34" s="32">
        <f>(H34/4)</f>
        <v>30.25</v>
      </c>
      <c r="K34" t="s">
        <v>8</v>
      </c>
    </row>
    <row r="35" spans="1:9" ht="15.75">
      <c r="A35" s="30" t="s">
        <v>60</v>
      </c>
      <c r="B35" s="33" t="str">
        <f>Temporär!A57</f>
        <v>Reisdorff,Cristine</v>
      </c>
      <c r="C35" s="33" t="str">
        <f>Temporär!B57</f>
        <v>MGC Bad Bodendorf</v>
      </c>
      <c r="D35" s="33">
        <f>Temporär!C57</f>
        <v>31</v>
      </c>
      <c r="E35" s="33">
        <f>Temporär!D57</f>
        <v>30</v>
      </c>
      <c r="F35" s="33">
        <f>Temporär!E57</f>
        <v>28</v>
      </c>
      <c r="G35" s="33">
        <f>Temporär!F57</f>
        <v>32</v>
      </c>
      <c r="H35" s="33">
        <f>Temporär!G57</f>
        <v>121</v>
      </c>
      <c r="I35" s="32">
        <f>(H35/4)</f>
        <v>30.25</v>
      </c>
    </row>
    <row r="36" spans="1:9" ht="15.75">
      <c r="A36" s="30" t="s">
        <v>61</v>
      </c>
      <c r="B36" s="33" t="str">
        <f>Temporär!A10</f>
        <v>Diehm,Norbert</v>
      </c>
      <c r="C36" s="33" t="str">
        <f>Temporär!B10</f>
        <v>MGC Bad Bodendorf</v>
      </c>
      <c r="D36" s="33">
        <f>Temporär!C10</f>
        <v>28</v>
      </c>
      <c r="E36" s="33">
        <f>Temporär!D10</f>
        <v>31</v>
      </c>
      <c r="F36" s="33">
        <f>Temporär!E10</f>
        <v>32</v>
      </c>
      <c r="G36" s="33">
        <f>Temporär!F10</f>
        <v>32</v>
      </c>
      <c r="H36" s="33">
        <f>Temporär!G10</f>
        <v>123</v>
      </c>
      <c r="I36" s="32">
        <f>(H36/4)</f>
        <v>30.75</v>
      </c>
    </row>
    <row r="37" spans="1:9" ht="15.75">
      <c r="A37" s="30" t="s">
        <v>62</v>
      </c>
      <c r="B37" s="33" t="str">
        <f>Temporär!A22</f>
        <v>Groh, Jörg</v>
      </c>
      <c r="C37" s="33" t="str">
        <f>Temporär!B22</f>
        <v>MGC Dahn</v>
      </c>
      <c r="D37" s="33">
        <f>Temporär!C22</f>
        <v>32</v>
      </c>
      <c r="E37" s="33">
        <f>Temporär!D22</f>
        <v>32</v>
      </c>
      <c r="F37" s="33">
        <f>Temporär!E22</f>
        <v>28</v>
      </c>
      <c r="G37" s="33">
        <f>Temporär!F22</f>
        <v>31</v>
      </c>
      <c r="H37" s="33">
        <f>Temporär!G22</f>
        <v>123</v>
      </c>
      <c r="I37" s="32">
        <f>(H37/4)</f>
        <v>30.75</v>
      </c>
    </row>
    <row r="38" spans="1:9" ht="15.75">
      <c r="A38" s="30" t="s">
        <v>63</v>
      </c>
      <c r="B38" s="33" t="str">
        <f>Temporär!A56</f>
        <v>Reisdorf, Anneliese</v>
      </c>
      <c r="C38" s="33" t="str">
        <f>Temporär!B56</f>
        <v>MGC Bad Bodendorf</v>
      </c>
      <c r="D38" s="33">
        <f>Temporär!C56</f>
        <v>34</v>
      </c>
      <c r="E38" s="33">
        <f>Temporär!D56</f>
        <v>30</v>
      </c>
      <c r="F38" s="33">
        <f>Temporär!E56</f>
        <v>36</v>
      </c>
      <c r="G38" s="33">
        <f>Temporär!F56</f>
        <v>24</v>
      </c>
      <c r="H38" s="33">
        <f>Temporär!G56</f>
        <v>124</v>
      </c>
      <c r="I38" s="32">
        <f>(H38/4)</f>
        <v>31</v>
      </c>
    </row>
    <row r="39" spans="1:9" ht="15.75">
      <c r="A39" s="30" t="s">
        <v>64</v>
      </c>
      <c r="B39" s="33" t="str">
        <f>Temporär!A43</f>
        <v>Weingart, Gernot</v>
      </c>
      <c r="C39" s="33" t="str">
        <f>Temporär!B43</f>
        <v>1.BGC Brücken</v>
      </c>
      <c r="D39" s="33">
        <f>Temporär!C43</f>
        <v>28</v>
      </c>
      <c r="E39" s="33">
        <f>Temporär!D43</f>
        <v>33</v>
      </c>
      <c r="F39" s="33">
        <f>Temporär!E43</f>
        <v>29</v>
      </c>
      <c r="G39" s="33">
        <f>Temporär!F43</f>
        <v>35</v>
      </c>
      <c r="H39" s="33">
        <f>Temporär!G43</f>
        <v>125</v>
      </c>
      <c r="I39" s="32">
        <f>(H39/4)</f>
        <v>31.25</v>
      </c>
    </row>
    <row r="40" spans="1:9" ht="15.75">
      <c r="A40" s="30" t="s">
        <v>65</v>
      </c>
      <c r="B40" s="33" t="str">
        <f>Temporär!A38</f>
        <v>Wageck,Reinhold</v>
      </c>
      <c r="C40" s="33" t="str">
        <f>Temporär!B38</f>
        <v>1. BGC Rodalben</v>
      </c>
      <c r="D40" s="33">
        <f>Temporär!C38</f>
        <v>33</v>
      </c>
      <c r="E40" s="33">
        <f>Temporär!D38</f>
        <v>31</v>
      </c>
      <c r="F40" s="33">
        <f>Temporär!E38</f>
        <v>29</v>
      </c>
      <c r="G40" s="33">
        <f>Temporär!F38</f>
        <v>35</v>
      </c>
      <c r="H40" s="33">
        <f>Temporär!G38</f>
        <v>128</v>
      </c>
      <c r="I40" s="32">
        <f>(H40/4)</f>
        <v>32</v>
      </c>
    </row>
    <row r="41" spans="1:9" ht="15.75">
      <c r="A41" s="30" t="s">
        <v>66</v>
      </c>
      <c r="B41" s="33" t="str">
        <f>Temporär!A41</f>
        <v>Wagner, Christina</v>
      </c>
      <c r="C41" s="33" t="str">
        <f>Temporär!B41</f>
        <v>1.BGC Brücken</v>
      </c>
      <c r="D41" s="33">
        <f>Temporär!C41</f>
        <v>31</v>
      </c>
      <c r="E41" s="33">
        <f>Temporär!D41</f>
        <v>32</v>
      </c>
      <c r="F41" s="33">
        <f>Temporär!E41</f>
        <v>33</v>
      </c>
      <c r="G41" s="33">
        <f>Temporär!F41</f>
        <v>38</v>
      </c>
      <c r="H41" s="33">
        <f>Temporär!G41</f>
        <v>134</v>
      </c>
      <c r="I41" s="32">
        <f>(H41/4)</f>
        <v>33.5</v>
      </c>
    </row>
    <row r="42" spans="1:9" ht="15.75">
      <c r="A42" s="30" t="s">
        <v>67</v>
      </c>
      <c r="B42" s="33" t="str">
        <f>Temporär!A30</f>
        <v>Meister, Hans-Peter</v>
      </c>
      <c r="C42" s="33" t="str">
        <f>Temporär!B30</f>
        <v>1. MGC Ludwigshafen</v>
      </c>
      <c r="D42" s="33">
        <f>Temporär!C30</f>
        <v>0</v>
      </c>
      <c r="E42" s="33">
        <f>Temporär!D30</f>
        <v>0</v>
      </c>
      <c r="F42" s="33">
        <f>Temporär!E30</f>
        <v>0</v>
      </c>
      <c r="G42" s="33">
        <f>Temporär!F30</f>
        <v>0</v>
      </c>
      <c r="H42" s="33">
        <f>Temporär!G30</f>
        <v>0</v>
      </c>
      <c r="I42" s="32">
        <f>(H42/4)</f>
        <v>0</v>
      </c>
    </row>
    <row r="43" spans="2:11" ht="15.75">
      <c r="B43" s="33" t="str">
        <f>Temporär!A46</f>
        <v>Wagner, Lisa</v>
      </c>
      <c r="C43" s="33" t="str">
        <f>Temporär!B46</f>
        <v>1.BGC Brücken</v>
      </c>
      <c r="D43" s="33">
        <f>Temporär!C46</f>
        <v>0</v>
      </c>
      <c r="E43" s="33">
        <f>Temporär!D46</f>
        <v>0</v>
      </c>
      <c r="F43" s="33">
        <f>Temporär!E46</f>
        <v>0</v>
      </c>
      <c r="G43" s="33">
        <f>Temporär!F46</f>
        <v>0</v>
      </c>
      <c r="H43" s="33">
        <f>Temporär!G46</f>
        <v>0</v>
      </c>
      <c r="I43" s="32">
        <f>(H43/4)</f>
        <v>0</v>
      </c>
      <c r="J43" s="33" t="s">
        <v>8</v>
      </c>
      <c r="K43" s="33" t="s">
        <v>8</v>
      </c>
    </row>
  </sheetData>
  <sheetProtection/>
  <conditionalFormatting sqref="I3:I43">
    <cfRule type="cellIs" priority="1" dxfId="54" operator="between" stopIfTrue="1">
      <formula>0</formula>
      <formula>24.99</formula>
    </cfRule>
    <cfRule type="cellIs" priority="2" dxfId="53" operator="between" stopIfTrue="1">
      <formula>25</formula>
      <formula>29.99</formula>
    </cfRule>
    <cfRule type="cellIs" priority="3" dxfId="43" operator="between" stopIfTrue="1">
      <formula>30</formula>
      <formula>130</formula>
    </cfRule>
  </conditionalFormatting>
  <printOptions horizontalCentered="1"/>
  <pageMargins left="0.7874015748031497" right="0" top="0.7874015748031497" bottom="0" header="0.3937007874015748" footer="0.3937007874015748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2">
      <selection activeCell="A49" sqref="A49:A53"/>
    </sheetView>
  </sheetViews>
  <sheetFormatPr defaultColWidth="11.421875" defaultRowHeight="12.75"/>
  <cols>
    <col min="1" max="1" width="10.28125" style="34" customWidth="1"/>
    <col min="2" max="2" width="33.7109375" style="34" customWidth="1"/>
    <col min="3" max="3" width="31.140625" style="34" customWidth="1"/>
    <col min="4" max="9" width="9.7109375" style="181" customWidth="1"/>
    <col min="10" max="11" width="11.421875" style="181" customWidth="1"/>
    <col min="12" max="12" width="3.00390625" style="34" customWidth="1"/>
    <col min="13" max="13" width="7.28125" style="34" customWidth="1"/>
    <col min="14" max="14" width="22.8515625" style="34" customWidth="1"/>
    <col min="15" max="15" width="24.28125" style="34" customWidth="1"/>
    <col min="16" max="19" width="9.7109375" style="34" customWidth="1"/>
    <col min="20" max="20" width="9.28125" style="34" customWidth="1"/>
    <col min="21" max="16384" width="11.421875" style="34" customWidth="1"/>
  </cols>
  <sheetData>
    <row r="1" ht="24.75" customHeight="1">
      <c r="A1" s="34" t="s">
        <v>135</v>
      </c>
    </row>
    <row r="2" spans="1:11" ht="18">
      <c r="A2" s="182" t="s">
        <v>1</v>
      </c>
      <c r="B2" s="182" t="s">
        <v>21</v>
      </c>
      <c r="C2" s="182" t="s">
        <v>22</v>
      </c>
      <c r="D2" s="182" t="s">
        <v>186</v>
      </c>
      <c r="E2" s="182" t="s">
        <v>130</v>
      </c>
      <c r="F2" s="182" t="s">
        <v>131</v>
      </c>
      <c r="G2" s="182" t="s">
        <v>80</v>
      </c>
      <c r="H2" s="182" t="s">
        <v>100</v>
      </c>
      <c r="I2" s="182" t="s">
        <v>82</v>
      </c>
      <c r="J2" s="182" t="s">
        <v>13</v>
      </c>
      <c r="K2" s="182" t="s">
        <v>27</v>
      </c>
    </row>
    <row r="3" spans="1:11" ht="18">
      <c r="A3" s="59" t="s">
        <v>28</v>
      </c>
      <c r="B3" s="183" t="s">
        <v>194</v>
      </c>
      <c r="C3" s="183" t="s">
        <v>143</v>
      </c>
      <c r="D3" s="59">
        <v>96</v>
      </c>
      <c r="E3" s="59">
        <v>85</v>
      </c>
      <c r="F3" s="59">
        <v>88</v>
      </c>
      <c r="G3" s="59">
        <v>82</v>
      </c>
      <c r="H3" s="59">
        <v>113</v>
      </c>
      <c r="I3" s="59">
        <v>82</v>
      </c>
      <c r="J3" s="185">
        <f aca="true" t="shared" si="0" ref="J3:J28">SUM(D3:I3)</f>
        <v>546</v>
      </c>
      <c r="K3" s="184">
        <f>J3/24</f>
        <v>22.75</v>
      </c>
    </row>
    <row r="4" spans="1:13" ht="18">
      <c r="A4" s="59" t="s">
        <v>29</v>
      </c>
      <c r="B4" s="183" t="s">
        <v>201</v>
      </c>
      <c r="C4" s="183" t="s">
        <v>189</v>
      </c>
      <c r="D4" s="59">
        <v>91</v>
      </c>
      <c r="E4" s="59">
        <v>98</v>
      </c>
      <c r="F4" s="59">
        <v>107</v>
      </c>
      <c r="G4" s="59">
        <v>93</v>
      </c>
      <c r="H4" s="59">
        <v>121</v>
      </c>
      <c r="I4" s="59">
        <v>92</v>
      </c>
      <c r="J4" s="59">
        <f t="shared" si="0"/>
        <v>602</v>
      </c>
      <c r="K4" s="184">
        <f aca="true" t="shared" si="1" ref="K4:K26">J4/24</f>
        <v>25.083333333333332</v>
      </c>
      <c r="M4" s="34" t="s">
        <v>8</v>
      </c>
    </row>
    <row r="5" spans="1:13" ht="18">
      <c r="A5" s="59" t="s">
        <v>30</v>
      </c>
      <c r="B5" s="183" t="s">
        <v>213</v>
      </c>
      <c r="C5" s="183" t="s">
        <v>143</v>
      </c>
      <c r="D5" s="59">
        <v>107</v>
      </c>
      <c r="E5" s="59">
        <v>95</v>
      </c>
      <c r="F5" s="59">
        <v>108</v>
      </c>
      <c r="G5" s="59">
        <v>80</v>
      </c>
      <c r="H5" s="59">
        <v>128</v>
      </c>
      <c r="I5" s="59">
        <v>89</v>
      </c>
      <c r="J5" s="59">
        <f t="shared" si="0"/>
        <v>607</v>
      </c>
      <c r="K5" s="184">
        <f t="shared" si="1"/>
        <v>25.291666666666668</v>
      </c>
      <c r="M5" s="34" t="s">
        <v>8</v>
      </c>
    </row>
    <row r="6" spans="1:13" ht="18">
      <c r="A6" s="59" t="s">
        <v>31</v>
      </c>
      <c r="B6" s="183" t="s">
        <v>204</v>
      </c>
      <c r="C6" s="34" t="s">
        <v>78</v>
      </c>
      <c r="D6" s="59">
        <v>117</v>
      </c>
      <c r="E6" s="59">
        <v>90</v>
      </c>
      <c r="F6" s="59">
        <v>114</v>
      </c>
      <c r="G6" s="59">
        <v>90</v>
      </c>
      <c r="H6" s="59">
        <v>120</v>
      </c>
      <c r="I6" s="59">
        <v>91</v>
      </c>
      <c r="J6" s="185">
        <f t="shared" si="0"/>
        <v>622</v>
      </c>
      <c r="K6" s="184">
        <f t="shared" si="1"/>
        <v>25.916666666666668</v>
      </c>
      <c r="M6" s="34" t="s">
        <v>8</v>
      </c>
    </row>
    <row r="7" spans="1:11" ht="18">
      <c r="A7" s="59" t="s">
        <v>32</v>
      </c>
      <c r="B7" s="183" t="s">
        <v>197</v>
      </c>
      <c r="C7" s="183" t="s">
        <v>189</v>
      </c>
      <c r="D7" s="59">
        <v>101</v>
      </c>
      <c r="E7" s="59">
        <v>96</v>
      </c>
      <c r="F7" s="59">
        <v>114</v>
      </c>
      <c r="G7" s="59">
        <v>90</v>
      </c>
      <c r="H7" s="59">
        <v>123</v>
      </c>
      <c r="I7" s="59">
        <v>105</v>
      </c>
      <c r="J7" s="59">
        <f t="shared" si="0"/>
        <v>629</v>
      </c>
      <c r="K7" s="184">
        <f t="shared" si="1"/>
        <v>26.208333333333332</v>
      </c>
    </row>
    <row r="8" spans="1:11" ht="18">
      <c r="A8" s="59" t="s">
        <v>33</v>
      </c>
      <c r="B8" s="34" t="s">
        <v>191</v>
      </c>
      <c r="C8" s="34" t="s">
        <v>143</v>
      </c>
      <c r="D8" s="59">
        <v>110</v>
      </c>
      <c r="E8" s="59">
        <v>99</v>
      </c>
      <c r="F8" s="59">
        <v>110</v>
      </c>
      <c r="G8" s="59">
        <v>91</v>
      </c>
      <c r="H8" s="59">
        <v>130</v>
      </c>
      <c r="I8" s="59">
        <v>92</v>
      </c>
      <c r="J8" s="59">
        <f t="shared" si="0"/>
        <v>632</v>
      </c>
      <c r="K8" s="184">
        <f t="shared" si="1"/>
        <v>26.333333333333332</v>
      </c>
    </row>
    <row r="9" spans="1:13" ht="18">
      <c r="A9" s="59" t="s">
        <v>34</v>
      </c>
      <c r="B9" s="183" t="s">
        <v>137</v>
      </c>
      <c r="C9" s="183" t="s">
        <v>138</v>
      </c>
      <c r="D9" s="59">
        <v>106</v>
      </c>
      <c r="E9" s="59">
        <v>101</v>
      </c>
      <c r="F9" s="59">
        <v>115</v>
      </c>
      <c r="G9" s="59">
        <v>98</v>
      </c>
      <c r="H9" s="59">
        <v>114</v>
      </c>
      <c r="I9" s="59">
        <v>108</v>
      </c>
      <c r="J9" s="59">
        <f t="shared" si="0"/>
        <v>642</v>
      </c>
      <c r="K9" s="184">
        <f t="shared" si="1"/>
        <v>26.75</v>
      </c>
      <c r="M9" s="34" t="s">
        <v>8</v>
      </c>
    </row>
    <row r="10" spans="1:13" ht="18">
      <c r="A10" s="59" t="s">
        <v>35</v>
      </c>
      <c r="B10" s="183" t="s">
        <v>148</v>
      </c>
      <c r="C10" s="183" t="s">
        <v>127</v>
      </c>
      <c r="D10" s="59">
        <v>109</v>
      </c>
      <c r="E10" s="59">
        <v>107</v>
      </c>
      <c r="F10" s="59">
        <v>111</v>
      </c>
      <c r="G10" s="59">
        <v>101</v>
      </c>
      <c r="H10" s="59">
        <v>123</v>
      </c>
      <c r="I10" s="59">
        <v>99</v>
      </c>
      <c r="J10" s="185">
        <f t="shared" si="0"/>
        <v>650</v>
      </c>
      <c r="K10" s="184">
        <f t="shared" si="1"/>
        <v>27.083333333333332</v>
      </c>
      <c r="M10" s="34" t="s">
        <v>8</v>
      </c>
    </row>
    <row r="11" spans="1:13" ht="18">
      <c r="A11" s="59" t="s">
        <v>36</v>
      </c>
      <c r="B11" s="183" t="s">
        <v>136</v>
      </c>
      <c r="C11" s="183" t="s">
        <v>78</v>
      </c>
      <c r="D11" s="59">
        <v>108</v>
      </c>
      <c r="E11" s="59">
        <v>108</v>
      </c>
      <c r="F11" s="59">
        <v>114</v>
      </c>
      <c r="G11" s="59">
        <v>97</v>
      </c>
      <c r="H11" s="59">
        <v>125</v>
      </c>
      <c r="I11" s="59">
        <v>120</v>
      </c>
      <c r="J11" s="59">
        <f t="shared" si="0"/>
        <v>672</v>
      </c>
      <c r="K11" s="184">
        <f t="shared" si="1"/>
        <v>28</v>
      </c>
      <c r="M11" s="34" t="s">
        <v>8</v>
      </c>
    </row>
    <row r="12" spans="1:11" ht="18">
      <c r="A12" s="59" t="s">
        <v>37</v>
      </c>
      <c r="B12" s="183" t="s">
        <v>156</v>
      </c>
      <c r="C12" s="183" t="s">
        <v>110</v>
      </c>
      <c r="D12" s="59">
        <v>119</v>
      </c>
      <c r="E12" s="59">
        <v>110</v>
      </c>
      <c r="F12" s="59">
        <v>120</v>
      </c>
      <c r="G12" s="59">
        <v>107</v>
      </c>
      <c r="H12" s="59">
        <v>129</v>
      </c>
      <c r="I12" s="59">
        <v>101</v>
      </c>
      <c r="J12" s="185">
        <f t="shared" si="0"/>
        <v>686</v>
      </c>
      <c r="K12" s="184">
        <f t="shared" si="1"/>
        <v>28.583333333333332</v>
      </c>
    </row>
    <row r="13" spans="1:11" ht="18">
      <c r="A13" s="59" t="s">
        <v>38</v>
      </c>
      <c r="B13" s="183" t="s">
        <v>146</v>
      </c>
      <c r="C13" s="183" t="s">
        <v>110</v>
      </c>
      <c r="D13" s="59">
        <v>112</v>
      </c>
      <c r="E13" s="59">
        <v>97</v>
      </c>
      <c r="F13" s="59">
        <v>118</v>
      </c>
      <c r="G13" s="59">
        <v>98</v>
      </c>
      <c r="H13" s="59">
        <v>144</v>
      </c>
      <c r="I13" s="59">
        <v>119</v>
      </c>
      <c r="J13" s="185">
        <f t="shared" si="0"/>
        <v>688</v>
      </c>
      <c r="K13" s="184">
        <f t="shared" si="1"/>
        <v>28.666666666666668</v>
      </c>
    </row>
    <row r="14" spans="1:11" ht="18">
      <c r="A14" s="59" t="s">
        <v>39</v>
      </c>
      <c r="B14" s="183" t="s">
        <v>154</v>
      </c>
      <c r="C14" s="183" t="s">
        <v>110</v>
      </c>
      <c r="D14" s="59">
        <v>115</v>
      </c>
      <c r="E14" s="59">
        <v>103</v>
      </c>
      <c r="F14" s="59">
        <v>113</v>
      </c>
      <c r="G14" s="59">
        <v>118</v>
      </c>
      <c r="H14" s="59">
        <v>128</v>
      </c>
      <c r="I14" s="59">
        <v>112</v>
      </c>
      <c r="J14" s="59">
        <f t="shared" si="0"/>
        <v>689</v>
      </c>
      <c r="K14" s="184">
        <f t="shared" si="1"/>
        <v>28.708333333333332</v>
      </c>
    </row>
    <row r="15" spans="1:11" ht="18">
      <c r="A15" s="59" t="s">
        <v>39</v>
      </c>
      <c r="B15" s="183" t="s">
        <v>215</v>
      </c>
      <c r="C15" s="183" t="s">
        <v>110</v>
      </c>
      <c r="D15" s="59">
        <v>100</v>
      </c>
      <c r="E15" s="59">
        <v>118</v>
      </c>
      <c r="F15" s="59">
        <v>118</v>
      </c>
      <c r="G15" s="59">
        <v>104</v>
      </c>
      <c r="H15" s="59">
        <v>145</v>
      </c>
      <c r="I15" s="59">
        <v>108</v>
      </c>
      <c r="J15" s="59">
        <f t="shared" si="0"/>
        <v>693</v>
      </c>
      <c r="K15" s="184">
        <f t="shared" si="1"/>
        <v>28.875</v>
      </c>
    </row>
    <row r="16" spans="1:11" ht="18">
      <c r="A16" s="59" t="s">
        <v>41</v>
      </c>
      <c r="B16" s="183" t="s">
        <v>151</v>
      </c>
      <c r="C16" s="183" t="s">
        <v>78</v>
      </c>
      <c r="D16" s="59">
        <v>108</v>
      </c>
      <c r="E16" s="59">
        <v>113</v>
      </c>
      <c r="F16" s="59">
        <v>132</v>
      </c>
      <c r="G16" s="59">
        <v>108</v>
      </c>
      <c r="H16" s="59">
        <v>116</v>
      </c>
      <c r="I16" s="59">
        <v>117</v>
      </c>
      <c r="J16" s="59">
        <f t="shared" si="0"/>
        <v>694</v>
      </c>
      <c r="K16" s="184">
        <f t="shared" si="1"/>
        <v>28.916666666666668</v>
      </c>
    </row>
    <row r="17" spans="1:11" ht="18">
      <c r="A17" s="59" t="s">
        <v>41</v>
      </c>
      <c r="B17" s="183" t="s">
        <v>149</v>
      </c>
      <c r="C17" s="183" t="s">
        <v>127</v>
      </c>
      <c r="D17" s="59">
        <v>111</v>
      </c>
      <c r="E17" s="59">
        <v>122</v>
      </c>
      <c r="F17" s="59">
        <v>117</v>
      </c>
      <c r="G17" s="59">
        <v>109</v>
      </c>
      <c r="H17" s="59">
        <v>128</v>
      </c>
      <c r="I17" s="59">
        <v>107</v>
      </c>
      <c r="J17" s="59">
        <f t="shared" si="0"/>
        <v>694</v>
      </c>
      <c r="K17" s="184">
        <f t="shared" si="1"/>
        <v>28.916666666666668</v>
      </c>
    </row>
    <row r="18" spans="1:11" ht="18">
      <c r="A18" s="59" t="s">
        <v>43</v>
      </c>
      <c r="B18" s="183" t="s">
        <v>150</v>
      </c>
      <c r="C18" s="183" t="s">
        <v>110</v>
      </c>
      <c r="D18" s="59">
        <v>115</v>
      </c>
      <c r="E18" s="59">
        <v>119</v>
      </c>
      <c r="F18" s="59">
        <v>119</v>
      </c>
      <c r="G18" s="59">
        <v>103</v>
      </c>
      <c r="H18" s="59">
        <v>137</v>
      </c>
      <c r="I18" s="59">
        <v>121</v>
      </c>
      <c r="J18" s="59">
        <f t="shared" si="0"/>
        <v>714</v>
      </c>
      <c r="K18" s="184">
        <f t="shared" si="1"/>
        <v>29.75</v>
      </c>
    </row>
    <row r="19" spans="1:11" ht="18">
      <c r="A19" s="59" t="s">
        <v>44</v>
      </c>
      <c r="B19" s="183" t="s">
        <v>153</v>
      </c>
      <c r="C19" s="183" t="s">
        <v>127</v>
      </c>
      <c r="D19" s="59">
        <v>123</v>
      </c>
      <c r="E19" s="59">
        <v>110</v>
      </c>
      <c r="F19" s="59">
        <v>123</v>
      </c>
      <c r="G19" s="59">
        <v>104</v>
      </c>
      <c r="H19" s="59">
        <v>152</v>
      </c>
      <c r="I19" s="59">
        <v>105</v>
      </c>
      <c r="J19" s="59">
        <f t="shared" si="0"/>
        <v>717</v>
      </c>
      <c r="K19" s="184">
        <f t="shared" si="1"/>
        <v>29.875</v>
      </c>
    </row>
    <row r="20" spans="1:11" ht="18">
      <c r="A20" s="59" t="s">
        <v>45</v>
      </c>
      <c r="B20" s="183" t="s">
        <v>144</v>
      </c>
      <c r="C20" s="183" t="s">
        <v>110</v>
      </c>
      <c r="D20" s="59">
        <v>116</v>
      </c>
      <c r="E20" s="59">
        <v>110</v>
      </c>
      <c r="F20" s="59">
        <v>126</v>
      </c>
      <c r="G20" s="59">
        <v>113</v>
      </c>
      <c r="H20" s="59">
        <v>132</v>
      </c>
      <c r="I20" s="59">
        <v>123</v>
      </c>
      <c r="J20" s="185">
        <f t="shared" si="0"/>
        <v>720</v>
      </c>
      <c r="K20" s="184">
        <f t="shared" si="1"/>
        <v>30</v>
      </c>
    </row>
    <row r="21" spans="1:11" ht="18">
      <c r="A21" s="59" t="s">
        <v>45</v>
      </c>
      <c r="B21" s="183" t="s">
        <v>199</v>
      </c>
      <c r="C21" s="183" t="s">
        <v>189</v>
      </c>
      <c r="D21" s="59">
        <v>121</v>
      </c>
      <c r="E21" s="59">
        <v>117</v>
      </c>
      <c r="F21" s="59">
        <v>120</v>
      </c>
      <c r="G21" s="59">
        <v>110</v>
      </c>
      <c r="H21" s="59">
        <v>146</v>
      </c>
      <c r="I21" s="59">
        <v>112</v>
      </c>
      <c r="J21" s="59">
        <f t="shared" si="0"/>
        <v>726</v>
      </c>
      <c r="K21" s="184">
        <f t="shared" si="1"/>
        <v>30.25</v>
      </c>
    </row>
    <row r="22" spans="1:13" ht="18">
      <c r="A22" s="59" t="s">
        <v>47</v>
      </c>
      <c r="B22" s="183" t="s">
        <v>152</v>
      </c>
      <c r="C22" s="183" t="s">
        <v>127</v>
      </c>
      <c r="D22" s="59">
        <v>130</v>
      </c>
      <c r="E22" s="59">
        <v>114</v>
      </c>
      <c r="F22" s="59">
        <v>121</v>
      </c>
      <c r="G22" s="59">
        <v>111</v>
      </c>
      <c r="H22" s="59">
        <v>135</v>
      </c>
      <c r="I22" s="59">
        <v>120</v>
      </c>
      <c r="J22" s="59">
        <f t="shared" si="0"/>
        <v>731</v>
      </c>
      <c r="K22" s="184">
        <f t="shared" si="1"/>
        <v>30.458333333333332</v>
      </c>
      <c r="M22" s="34" t="s">
        <v>8</v>
      </c>
    </row>
    <row r="23" spans="1:13" ht="18">
      <c r="A23" s="59" t="s">
        <v>48</v>
      </c>
      <c r="B23" s="183" t="s">
        <v>160</v>
      </c>
      <c r="C23" s="183" t="str">
        <f>'[2]Temporär'!B10</f>
        <v>MGC Bad Bodendorf</v>
      </c>
      <c r="D23" s="59">
        <v>123</v>
      </c>
      <c r="E23" s="59">
        <v>120</v>
      </c>
      <c r="F23" s="59">
        <v>130</v>
      </c>
      <c r="G23" s="59">
        <v>120</v>
      </c>
      <c r="H23" s="59">
        <v>137</v>
      </c>
      <c r="I23" s="59">
        <v>116</v>
      </c>
      <c r="J23" s="185">
        <f t="shared" si="0"/>
        <v>746</v>
      </c>
      <c r="K23" s="184">
        <f t="shared" si="1"/>
        <v>31.083333333333332</v>
      </c>
      <c r="M23" s="34" t="s">
        <v>8</v>
      </c>
    </row>
    <row r="24" spans="1:13" ht="18">
      <c r="A24" s="59" t="s">
        <v>49</v>
      </c>
      <c r="B24" s="183" t="s">
        <v>216</v>
      </c>
      <c r="C24" s="183" t="s">
        <v>189</v>
      </c>
      <c r="D24" s="59">
        <v>116</v>
      </c>
      <c r="E24" s="59">
        <v>125</v>
      </c>
      <c r="F24" s="59">
        <v>121</v>
      </c>
      <c r="G24" s="59">
        <v>119</v>
      </c>
      <c r="H24" s="59">
        <v>138</v>
      </c>
      <c r="I24" s="59">
        <v>128</v>
      </c>
      <c r="J24" s="59">
        <f t="shared" si="0"/>
        <v>747</v>
      </c>
      <c r="K24" s="184">
        <f t="shared" si="1"/>
        <v>31.125</v>
      </c>
      <c r="M24" s="34" t="s">
        <v>8</v>
      </c>
    </row>
    <row r="25" spans="1:13" ht="18">
      <c r="A25" s="59" t="s">
        <v>50</v>
      </c>
      <c r="B25" s="183" t="s">
        <v>157</v>
      </c>
      <c r="C25" s="183" t="s">
        <v>138</v>
      </c>
      <c r="D25" s="59">
        <v>119</v>
      </c>
      <c r="E25" s="59">
        <v>125</v>
      </c>
      <c r="F25" s="59">
        <v>119</v>
      </c>
      <c r="G25" s="59">
        <v>112</v>
      </c>
      <c r="H25" s="59">
        <v>148</v>
      </c>
      <c r="I25" s="59">
        <v>134</v>
      </c>
      <c r="J25" s="59">
        <f t="shared" si="0"/>
        <v>757</v>
      </c>
      <c r="K25" s="184">
        <f t="shared" si="1"/>
        <v>31.541666666666668</v>
      </c>
      <c r="M25" s="34" t="s">
        <v>8</v>
      </c>
    </row>
    <row r="26" spans="1:13" ht="18">
      <c r="A26" s="59" t="s">
        <v>51</v>
      </c>
      <c r="B26" s="34" t="s">
        <v>158</v>
      </c>
      <c r="C26" s="183" t="s">
        <v>110</v>
      </c>
      <c r="D26" s="59">
        <v>116</v>
      </c>
      <c r="E26" s="59">
        <v>125</v>
      </c>
      <c r="F26" s="59">
        <v>140</v>
      </c>
      <c r="G26" s="59">
        <v>104</v>
      </c>
      <c r="H26" s="59">
        <v>148</v>
      </c>
      <c r="I26" s="59">
        <v>124</v>
      </c>
      <c r="J26" s="185">
        <f t="shared" si="0"/>
        <v>757</v>
      </c>
      <c r="K26" s="184">
        <f t="shared" si="1"/>
        <v>31.541666666666668</v>
      </c>
      <c r="M26" s="34" t="s">
        <v>8</v>
      </c>
    </row>
    <row r="27" ht="18">
      <c r="M27" s="34" t="s">
        <v>8</v>
      </c>
    </row>
    <row r="28" spans="1:13" ht="18">
      <c r="A28" s="59" t="s">
        <v>52</v>
      </c>
      <c r="B28" s="183" t="s">
        <v>217</v>
      </c>
      <c r="C28" s="183" t="s">
        <v>143</v>
      </c>
      <c r="D28" s="59">
        <v>0</v>
      </c>
      <c r="E28" s="59">
        <v>100</v>
      </c>
      <c r="F28" s="59">
        <v>102</v>
      </c>
      <c r="G28" s="59">
        <v>94</v>
      </c>
      <c r="H28" s="59">
        <v>117</v>
      </c>
      <c r="I28" s="59">
        <v>89</v>
      </c>
      <c r="J28" s="59">
        <f>SUM(D28:I28)</f>
        <v>502</v>
      </c>
      <c r="K28" s="184">
        <f aca="true" t="shared" si="2" ref="K28:K35">J28/20</f>
        <v>25.1</v>
      </c>
      <c r="M28" s="34" t="s">
        <v>8</v>
      </c>
    </row>
    <row r="29" spans="1:13" ht="18">
      <c r="A29" s="59" t="s">
        <v>53</v>
      </c>
      <c r="B29" s="34" t="s">
        <v>205</v>
      </c>
      <c r="C29" s="34" t="s">
        <v>78</v>
      </c>
      <c r="D29" s="59">
        <v>97</v>
      </c>
      <c r="E29" s="59">
        <v>0</v>
      </c>
      <c r="F29" s="59">
        <v>109</v>
      </c>
      <c r="G29" s="59">
        <v>83</v>
      </c>
      <c r="H29" s="59">
        <v>128</v>
      </c>
      <c r="I29" s="59">
        <v>92</v>
      </c>
      <c r="J29" s="59">
        <f>SUM(D29:I29)</f>
        <v>509</v>
      </c>
      <c r="K29" s="184">
        <f t="shared" si="2"/>
        <v>25.45</v>
      </c>
      <c r="M29" s="34" t="s">
        <v>8</v>
      </c>
    </row>
    <row r="30" spans="1:13" ht="18">
      <c r="A30" s="59" t="s">
        <v>54</v>
      </c>
      <c r="B30" s="183" t="s">
        <v>142</v>
      </c>
      <c r="C30" s="183" t="s">
        <v>143</v>
      </c>
      <c r="D30" s="59">
        <v>0</v>
      </c>
      <c r="E30" s="59">
        <v>91</v>
      </c>
      <c r="F30" s="59">
        <v>99</v>
      </c>
      <c r="G30" s="59">
        <v>91</v>
      </c>
      <c r="H30" s="59">
        <v>135</v>
      </c>
      <c r="I30" s="127">
        <v>99</v>
      </c>
      <c r="J30" s="59">
        <f>SUM(D30:I30)</f>
        <v>515</v>
      </c>
      <c r="K30" s="184">
        <f t="shared" si="2"/>
        <v>25.75</v>
      </c>
      <c r="M30" s="34" t="s">
        <v>8</v>
      </c>
    </row>
    <row r="31" spans="1:13" ht="18">
      <c r="A31" s="59" t="s">
        <v>55</v>
      </c>
      <c r="B31" s="183" t="s">
        <v>139</v>
      </c>
      <c r="C31" s="183" t="s">
        <v>138</v>
      </c>
      <c r="D31" s="59">
        <v>0</v>
      </c>
      <c r="E31" s="59">
        <v>101</v>
      </c>
      <c r="F31" s="59">
        <v>110</v>
      </c>
      <c r="G31" s="59">
        <v>98</v>
      </c>
      <c r="H31" s="59">
        <v>120</v>
      </c>
      <c r="I31" s="59">
        <v>103</v>
      </c>
      <c r="J31" s="59">
        <f>SUM(D31:I31)</f>
        <v>532</v>
      </c>
      <c r="K31" s="184">
        <f t="shared" si="2"/>
        <v>26.6</v>
      </c>
      <c r="M31" s="34" t="s">
        <v>8</v>
      </c>
    </row>
    <row r="32" spans="1:13" ht="18">
      <c r="A32" s="59" t="s">
        <v>56</v>
      </c>
      <c r="B32" s="183" t="s">
        <v>192</v>
      </c>
      <c r="C32" s="183" t="s">
        <v>143</v>
      </c>
      <c r="D32" s="59">
        <v>124</v>
      </c>
      <c r="E32" s="59">
        <v>122</v>
      </c>
      <c r="F32" s="59">
        <v>109</v>
      </c>
      <c r="G32" s="59">
        <v>91</v>
      </c>
      <c r="H32" s="59">
        <v>0</v>
      </c>
      <c r="I32" s="59">
        <v>103</v>
      </c>
      <c r="J32" s="59">
        <f>SUM(D32:I32)</f>
        <v>549</v>
      </c>
      <c r="K32" s="184">
        <f t="shared" si="2"/>
        <v>27.45</v>
      </c>
      <c r="M32" s="34" t="s">
        <v>8</v>
      </c>
    </row>
    <row r="33" spans="1:13" ht="18">
      <c r="A33" s="59" t="s">
        <v>57</v>
      </c>
      <c r="B33" s="183" t="s">
        <v>214</v>
      </c>
      <c r="C33" s="183" t="s">
        <v>189</v>
      </c>
      <c r="D33" s="59">
        <v>104</v>
      </c>
      <c r="E33" s="59">
        <v>112</v>
      </c>
      <c r="F33" s="59">
        <v>111</v>
      </c>
      <c r="G33" s="59">
        <v>108</v>
      </c>
      <c r="H33" s="59">
        <v>131</v>
      </c>
      <c r="I33" s="59">
        <v>0</v>
      </c>
      <c r="J33" s="59">
        <f>SUM(D33:I33)</f>
        <v>566</v>
      </c>
      <c r="K33" s="184">
        <f t="shared" si="2"/>
        <v>28.3</v>
      </c>
      <c r="M33" s="34" t="s">
        <v>8</v>
      </c>
    </row>
    <row r="34" spans="1:13" ht="18">
      <c r="A34" s="59" t="s">
        <v>58</v>
      </c>
      <c r="B34" s="183" t="s">
        <v>140</v>
      </c>
      <c r="C34" s="183" t="s">
        <v>138</v>
      </c>
      <c r="D34" s="59">
        <v>110</v>
      </c>
      <c r="E34" s="59">
        <v>0</v>
      </c>
      <c r="F34" s="59">
        <v>114</v>
      </c>
      <c r="G34" s="59">
        <v>102</v>
      </c>
      <c r="H34" s="59">
        <v>122</v>
      </c>
      <c r="I34" s="59">
        <v>125</v>
      </c>
      <c r="J34" s="59">
        <f>SUM(D34:I34)</f>
        <v>573</v>
      </c>
      <c r="K34" s="184">
        <f t="shared" si="2"/>
        <v>28.65</v>
      </c>
      <c r="M34" s="34" t="s">
        <v>8</v>
      </c>
    </row>
    <row r="35" spans="1:13" ht="18">
      <c r="A35" s="59" t="s">
        <v>59</v>
      </c>
      <c r="B35" s="183" t="s">
        <v>147</v>
      </c>
      <c r="C35" s="183" t="s">
        <v>78</v>
      </c>
      <c r="D35" s="59">
        <v>129</v>
      </c>
      <c r="E35" s="59">
        <v>104</v>
      </c>
      <c r="F35" s="59">
        <v>127</v>
      </c>
      <c r="G35" s="59">
        <v>94</v>
      </c>
      <c r="H35" s="59">
        <v>143</v>
      </c>
      <c r="I35" s="59">
        <v>0</v>
      </c>
      <c r="J35" s="59">
        <f>SUM(D35:I35)</f>
        <v>597</v>
      </c>
      <c r="K35" s="184">
        <f>J35/20</f>
        <v>29.85</v>
      </c>
      <c r="M35" s="34" t="s">
        <v>8</v>
      </c>
    </row>
    <row r="36" spans="2:11" ht="18">
      <c r="B36" s="183"/>
      <c r="C36" s="183"/>
      <c r="D36" s="59"/>
      <c r="E36" s="59"/>
      <c r="F36" s="59"/>
      <c r="G36" s="59"/>
      <c r="H36" s="59"/>
      <c r="I36" s="59"/>
      <c r="J36" s="59"/>
      <c r="K36" s="184"/>
    </row>
    <row r="37" spans="1:11" ht="18">
      <c r="A37" s="59" t="s">
        <v>60</v>
      </c>
      <c r="B37" s="183" t="s">
        <v>155</v>
      </c>
      <c r="C37" s="183" t="s">
        <v>143</v>
      </c>
      <c r="D37" s="59">
        <v>129</v>
      </c>
      <c r="E37" s="59">
        <v>104</v>
      </c>
      <c r="F37" s="59">
        <v>0</v>
      </c>
      <c r="G37" s="59">
        <v>0</v>
      </c>
      <c r="H37" s="59">
        <v>119</v>
      </c>
      <c r="I37" s="59">
        <v>95</v>
      </c>
      <c r="J37" s="59">
        <f>SUM(D37:I37)</f>
        <v>447</v>
      </c>
      <c r="K37" s="184">
        <f>J37/16</f>
        <v>27.9375</v>
      </c>
    </row>
    <row r="38" spans="1:11" ht="18">
      <c r="A38" s="59" t="s">
        <v>61</v>
      </c>
      <c r="B38" s="34" t="s">
        <v>166</v>
      </c>
      <c r="C38" s="34" t="s">
        <v>127</v>
      </c>
      <c r="D38" s="59">
        <v>123</v>
      </c>
      <c r="E38" s="59">
        <v>110</v>
      </c>
      <c r="F38" s="59">
        <v>0</v>
      </c>
      <c r="G38" s="59">
        <v>102</v>
      </c>
      <c r="H38" s="59">
        <v>127</v>
      </c>
      <c r="I38" s="127">
        <v>0</v>
      </c>
      <c r="J38" s="59">
        <f>SUM(D38:I38)</f>
        <v>462</v>
      </c>
      <c r="K38" s="184">
        <f>J38/16</f>
        <v>28.875</v>
      </c>
    </row>
    <row r="39" spans="1:11" ht="18">
      <c r="A39" s="59" t="s">
        <v>62</v>
      </c>
      <c r="B39" s="34" t="s">
        <v>164</v>
      </c>
      <c r="C39" s="34" t="s">
        <v>78</v>
      </c>
      <c r="D39" s="59">
        <v>0</v>
      </c>
      <c r="E39" s="59">
        <v>121</v>
      </c>
      <c r="F39" s="59">
        <v>126</v>
      </c>
      <c r="G39" s="59">
        <v>94</v>
      </c>
      <c r="H39" s="59">
        <v>140</v>
      </c>
      <c r="I39" s="59">
        <v>0</v>
      </c>
      <c r="J39" s="59">
        <f>SUM(D39:I39)</f>
        <v>481</v>
      </c>
      <c r="K39" s="184">
        <f>J39/16</f>
        <v>30.0625</v>
      </c>
    </row>
    <row r="40" spans="1:11" ht="18">
      <c r="A40" s="59" t="s">
        <v>63</v>
      </c>
      <c r="B40" s="183" t="s">
        <v>219</v>
      </c>
      <c r="C40" s="183" t="s">
        <v>189</v>
      </c>
      <c r="D40" s="59">
        <v>0</v>
      </c>
      <c r="E40" s="59">
        <v>0</v>
      </c>
      <c r="F40" s="59">
        <v>115</v>
      </c>
      <c r="G40" s="59">
        <v>110</v>
      </c>
      <c r="H40" s="59">
        <v>159</v>
      </c>
      <c r="I40" s="59">
        <v>111</v>
      </c>
      <c r="J40" s="59">
        <f>SUM(D40:I40)</f>
        <v>495</v>
      </c>
      <c r="K40" s="184">
        <f>J40/16</f>
        <v>30.9375</v>
      </c>
    </row>
    <row r="41" spans="1:11" ht="18">
      <c r="A41" s="59" t="s">
        <v>64</v>
      </c>
      <c r="B41" s="183" t="s">
        <v>162</v>
      </c>
      <c r="C41" s="183" t="s">
        <v>127</v>
      </c>
      <c r="D41" s="59">
        <v>123</v>
      </c>
      <c r="E41" s="59">
        <v>130</v>
      </c>
      <c r="F41" s="59">
        <v>129</v>
      </c>
      <c r="G41" s="59">
        <v>0</v>
      </c>
      <c r="H41" s="59">
        <v>0</v>
      </c>
      <c r="I41" s="59">
        <v>123</v>
      </c>
      <c r="J41" s="59">
        <f>SUM(D41:I41)</f>
        <v>505</v>
      </c>
      <c r="K41" s="184">
        <f>J41/16</f>
        <v>31.5625</v>
      </c>
    </row>
    <row r="42" spans="4:11" ht="18">
      <c r="D42" s="34"/>
      <c r="E42" s="34"/>
      <c r="F42" s="34"/>
      <c r="G42" s="34"/>
      <c r="H42" s="34"/>
      <c r="I42" s="34"/>
      <c r="J42" s="34"/>
      <c r="K42" s="34"/>
    </row>
    <row r="43" spans="1:11" ht="18">
      <c r="A43" s="59" t="s">
        <v>65</v>
      </c>
      <c r="B43" s="34" t="s">
        <v>218</v>
      </c>
      <c r="C43" s="34" t="s">
        <v>138</v>
      </c>
      <c r="D43" s="59">
        <v>99</v>
      </c>
      <c r="E43" s="59">
        <v>101</v>
      </c>
      <c r="F43" s="59">
        <v>0</v>
      </c>
      <c r="G43" s="59">
        <v>0</v>
      </c>
      <c r="H43" s="59">
        <v>105</v>
      </c>
      <c r="I43" s="59">
        <v>0</v>
      </c>
      <c r="J43" s="59">
        <f>SUM(D43:I43)</f>
        <v>305</v>
      </c>
      <c r="K43" s="184">
        <f>J43/12</f>
        <v>25.416666666666668</v>
      </c>
    </row>
    <row r="44" spans="1:11" ht="18">
      <c r="A44" s="59" t="s">
        <v>66</v>
      </c>
      <c r="B44" s="34" t="s">
        <v>221</v>
      </c>
      <c r="C44" s="183" t="s">
        <v>189</v>
      </c>
      <c r="D44" s="59">
        <v>109</v>
      </c>
      <c r="E44" s="59">
        <v>119</v>
      </c>
      <c r="F44" s="59">
        <v>0</v>
      </c>
      <c r="G44" s="59">
        <v>0</v>
      </c>
      <c r="H44" s="59">
        <v>0</v>
      </c>
      <c r="I44" s="59">
        <v>108</v>
      </c>
      <c r="J44" s="59">
        <f>SUM(D44:I44)</f>
        <v>336</v>
      </c>
      <c r="K44" s="184">
        <f>J44/12</f>
        <v>28</v>
      </c>
    </row>
    <row r="45" spans="1:11" ht="18">
      <c r="A45" s="59" t="s">
        <v>67</v>
      </c>
      <c r="B45" s="183" t="s">
        <v>195</v>
      </c>
      <c r="C45" s="183" t="s">
        <v>143</v>
      </c>
      <c r="D45" s="59">
        <v>128</v>
      </c>
      <c r="E45" s="59">
        <v>0</v>
      </c>
      <c r="F45" s="59">
        <v>0</v>
      </c>
      <c r="G45" s="59">
        <v>0</v>
      </c>
      <c r="H45" s="59">
        <v>126</v>
      </c>
      <c r="I45" s="127">
        <v>99</v>
      </c>
      <c r="J45" s="59">
        <f>SUM(D45:I45)</f>
        <v>353</v>
      </c>
      <c r="K45" s="184">
        <f>J45/12</f>
        <v>29.416666666666668</v>
      </c>
    </row>
    <row r="46" spans="1:11" ht="18">
      <c r="A46" s="59" t="s">
        <v>68</v>
      </c>
      <c r="B46" s="183" t="s">
        <v>165</v>
      </c>
      <c r="C46" s="183" t="s">
        <v>138</v>
      </c>
      <c r="D46" s="59">
        <v>0</v>
      </c>
      <c r="E46" s="59">
        <v>0</v>
      </c>
      <c r="F46" s="59">
        <v>129</v>
      </c>
      <c r="G46" s="59">
        <v>130</v>
      </c>
      <c r="H46" s="59">
        <v>0</v>
      </c>
      <c r="I46" s="59">
        <v>117</v>
      </c>
      <c r="J46" s="59">
        <f>SUM(D46:I46)</f>
        <v>376</v>
      </c>
      <c r="K46" s="184">
        <f>J46/12</f>
        <v>31.333333333333332</v>
      </c>
    </row>
    <row r="47" spans="1:11" ht="18">
      <c r="A47" s="59" t="s">
        <v>69</v>
      </c>
      <c r="B47" s="34" t="s">
        <v>222</v>
      </c>
      <c r="C47" s="34" t="s">
        <v>110</v>
      </c>
      <c r="D47" s="59">
        <v>0</v>
      </c>
      <c r="E47" s="59">
        <v>0</v>
      </c>
      <c r="F47" s="59">
        <v>0</v>
      </c>
      <c r="G47" s="59">
        <v>114</v>
      </c>
      <c r="H47" s="59">
        <v>154</v>
      </c>
      <c r="I47" s="59">
        <v>121</v>
      </c>
      <c r="J47" s="59">
        <f>SUM(D47:I47)</f>
        <v>389</v>
      </c>
      <c r="K47" s="184">
        <f>J47/12</f>
        <v>32.416666666666664</v>
      </c>
    </row>
    <row r="49" spans="1:11" ht="18">
      <c r="A49" s="59" t="s">
        <v>120</v>
      </c>
      <c r="B49" s="183" t="s">
        <v>220</v>
      </c>
      <c r="C49" s="183" t="s">
        <v>138</v>
      </c>
      <c r="D49" s="59">
        <v>107</v>
      </c>
      <c r="E49" s="59">
        <v>0</v>
      </c>
      <c r="F49" s="59">
        <v>101</v>
      </c>
      <c r="G49" s="59">
        <v>0</v>
      </c>
      <c r="H49" s="59">
        <v>0</v>
      </c>
      <c r="I49" s="59">
        <v>0</v>
      </c>
      <c r="J49" s="59">
        <f>SUM(D49:I49)</f>
        <v>208</v>
      </c>
      <c r="K49" s="184">
        <f>J49/8</f>
        <v>26</v>
      </c>
    </row>
    <row r="50" spans="1:11" ht="18">
      <c r="A50" s="59" t="s">
        <v>121</v>
      </c>
      <c r="B50" s="183" t="s">
        <v>145</v>
      </c>
      <c r="C50" s="183" t="s">
        <v>127</v>
      </c>
      <c r="D50" s="59">
        <v>0</v>
      </c>
      <c r="E50" s="59">
        <v>0</v>
      </c>
      <c r="F50" s="59">
        <v>98</v>
      </c>
      <c r="G50" s="59">
        <v>0</v>
      </c>
      <c r="H50" s="59">
        <v>0</v>
      </c>
      <c r="I50" s="59">
        <v>113</v>
      </c>
      <c r="J50" s="59">
        <f>SUM(D50:I50)</f>
        <v>211</v>
      </c>
      <c r="K50" s="184">
        <f>J50/8</f>
        <v>26.375</v>
      </c>
    </row>
    <row r="51" spans="1:11" ht="18">
      <c r="A51" s="59" t="s">
        <v>122</v>
      </c>
      <c r="B51" s="183" t="s">
        <v>141</v>
      </c>
      <c r="C51" s="183" t="str">
        <f>'[2]Temporär'!B25</f>
        <v>1. MGC Ludwigshafen</v>
      </c>
      <c r="D51" s="59">
        <v>0</v>
      </c>
      <c r="E51" s="59">
        <v>107</v>
      </c>
      <c r="F51" s="59">
        <v>0</v>
      </c>
      <c r="G51" s="59">
        <v>0</v>
      </c>
      <c r="H51" s="59">
        <v>0</v>
      </c>
      <c r="I51" s="59">
        <v>107</v>
      </c>
      <c r="J51" s="59">
        <f>SUM(D51:I51)</f>
        <v>214</v>
      </c>
      <c r="K51" s="184">
        <f>J51/8</f>
        <v>26.75</v>
      </c>
    </row>
    <row r="52" spans="1:11" ht="18">
      <c r="A52" s="59" t="s">
        <v>123</v>
      </c>
      <c r="B52" s="34" t="s">
        <v>163</v>
      </c>
      <c r="C52" s="34" t="s">
        <v>143</v>
      </c>
      <c r="D52" s="59">
        <v>116</v>
      </c>
      <c r="E52" s="59">
        <v>0</v>
      </c>
      <c r="F52" s="59">
        <v>121</v>
      </c>
      <c r="G52" s="59">
        <v>0</v>
      </c>
      <c r="H52" s="59">
        <v>0</v>
      </c>
      <c r="I52" s="59">
        <v>0</v>
      </c>
      <c r="J52" s="59">
        <f>SUM(D52:I52)</f>
        <v>237</v>
      </c>
      <c r="K52" s="184">
        <f>J52/8</f>
        <v>29.625</v>
      </c>
    </row>
    <row r="53" spans="1:11" ht="18">
      <c r="A53" s="59" t="s">
        <v>124</v>
      </c>
      <c r="B53" s="183" t="s">
        <v>161</v>
      </c>
      <c r="C53" s="183" t="str">
        <f>'[2]Temporär'!B45</f>
        <v>1.BGC Brücken</v>
      </c>
      <c r="D53" s="59">
        <v>137</v>
      </c>
      <c r="E53" s="59">
        <v>0</v>
      </c>
      <c r="F53" s="59">
        <v>124</v>
      </c>
      <c r="G53" s="59">
        <v>0</v>
      </c>
      <c r="H53" s="59">
        <v>0</v>
      </c>
      <c r="I53" s="59">
        <v>0</v>
      </c>
      <c r="J53" s="59">
        <f>SUM(D53:I53)</f>
        <v>261</v>
      </c>
      <c r="K53" s="184">
        <f>J53/8</f>
        <v>32.625</v>
      </c>
    </row>
    <row r="54" spans="1:11" ht="18">
      <c r="A54" s="59"/>
      <c r="D54" s="34"/>
      <c r="E54" s="34"/>
      <c r="F54" s="34"/>
      <c r="G54" s="34"/>
      <c r="H54" s="34"/>
      <c r="I54" s="34"/>
      <c r="J54" s="34"/>
      <c r="K54" s="34"/>
    </row>
    <row r="55" spans="1:11" ht="18">
      <c r="A55" s="59"/>
      <c r="B55" s="183" t="s">
        <v>159</v>
      </c>
      <c r="C55" s="183" t="s">
        <v>138</v>
      </c>
      <c r="D55" s="59">
        <v>0</v>
      </c>
      <c r="E55" s="59">
        <v>0</v>
      </c>
      <c r="F55" s="59">
        <v>110</v>
      </c>
      <c r="G55" s="59">
        <v>0</v>
      </c>
      <c r="H55" s="59">
        <v>0</v>
      </c>
      <c r="I55" s="59">
        <v>0</v>
      </c>
      <c r="J55" s="59">
        <f>SUM(D55:I55)</f>
        <v>110</v>
      </c>
      <c r="K55" s="184">
        <f>J55/4</f>
        <v>27.5</v>
      </c>
    </row>
    <row r="56" spans="1:11" ht="18">
      <c r="A56" s="59"/>
      <c r="B56" s="34" t="s">
        <v>223</v>
      </c>
      <c r="C56" s="34" t="s">
        <v>127</v>
      </c>
      <c r="D56" s="59">
        <v>0</v>
      </c>
      <c r="E56" s="59">
        <v>0</v>
      </c>
      <c r="F56" s="59">
        <v>0</v>
      </c>
      <c r="G56" s="59">
        <v>110</v>
      </c>
      <c r="H56" s="59">
        <v>0</v>
      </c>
      <c r="I56" s="59">
        <v>0</v>
      </c>
      <c r="J56" s="59">
        <f>SUM(D56:I56)</f>
        <v>110</v>
      </c>
      <c r="K56" s="184">
        <f>J56/4</f>
        <v>27.5</v>
      </c>
    </row>
    <row r="57" spans="2:11" ht="18">
      <c r="B57" s="34" t="s">
        <v>224</v>
      </c>
      <c r="C57" s="34" t="s">
        <v>138</v>
      </c>
      <c r="D57" s="59">
        <v>0</v>
      </c>
      <c r="E57" s="59">
        <v>113</v>
      </c>
      <c r="F57" s="59">
        <v>0</v>
      </c>
      <c r="G57" s="59">
        <v>0</v>
      </c>
      <c r="H57" s="59">
        <v>0</v>
      </c>
      <c r="I57" s="59">
        <v>0</v>
      </c>
      <c r="J57" s="59">
        <f>SUM(D57:I57)</f>
        <v>113</v>
      </c>
      <c r="K57" s="184">
        <f>J57/4</f>
        <v>28.25</v>
      </c>
    </row>
    <row r="58" spans="1:11" ht="18">
      <c r="A58" s="59" t="s">
        <v>123</v>
      </c>
      <c r="B58" s="34" t="s">
        <v>225</v>
      </c>
      <c r="C58" s="183" t="s">
        <v>189</v>
      </c>
      <c r="D58" s="59">
        <v>122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f>SUM(D58:I58)</f>
        <v>122</v>
      </c>
      <c r="K58" s="184">
        <f>J58/4</f>
        <v>30.5</v>
      </c>
    </row>
    <row r="59" spans="1:11" ht="18">
      <c r="A59" s="59" t="s">
        <v>124</v>
      </c>
      <c r="D59" s="34"/>
      <c r="E59" s="34"/>
      <c r="F59" s="34"/>
      <c r="G59" s="34"/>
      <c r="H59" s="34"/>
      <c r="I59" s="34"/>
      <c r="J59" s="34"/>
      <c r="K59" s="34"/>
    </row>
    <row r="60" spans="1:11" ht="18">
      <c r="A60" s="59" t="s">
        <v>125</v>
      </c>
      <c r="D60" s="34"/>
      <c r="E60" s="34"/>
      <c r="F60" s="34"/>
      <c r="G60" s="34"/>
      <c r="H60" s="34"/>
      <c r="I60" s="34"/>
      <c r="J60" s="34"/>
      <c r="K60" s="34"/>
    </row>
    <row r="61" spans="1:11" ht="18">
      <c r="A61" s="59" t="s">
        <v>167</v>
      </c>
      <c r="D61" s="34"/>
      <c r="E61" s="34"/>
      <c r="F61" s="34"/>
      <c r="G61" s="34"/>
      <c r="H61" s="34"/>
      <c r="I61" s="34"/>
      <c r="J61" s="34"/>
      <c r="K61" s="34"/>
    </row>
    <row r="62" spans="1:11" ht="18">
      <c r="A62" s="59" t="s">
        <v>168</v>
      </c>
      <c r="D62" s="34"/>
      <c r="E62" s="34"/>
      <c r="F62" s="34"/>
      <c r="G62" s="34"/>
      <c r="H62" s="34"/>
      <c r="I62" s="34"/>
      <c r="J62" s="34"/>
      <c r="K62" s="34"/>
    </row>
    <row r="63" spans="1:11" ht="18">
      <c r="A63" s="59" t="s">
        <v>169</v>
      </c>
      <c r="D63" s="34"/>
      <c r="E63" s="34"/>
      <c r="F63" s="34"/>
      <c r="G63" s="34"/>
      <c r="H63" s="34"/>
      <c r="I63" s="34"/>
      <c r="J63" s="34"/>
      <c r="K63" s="34"/>
    </row>
    <row r="67" spans="4:11" ht="18">
      <c r="D67" s="34"/>
      <c r="E67" s="34"/>
      <c r="F67" s="34"/>
      <c r="G67" s="34"/>
      <c r="H67" s="34"/>
      <c r="I67" s="34"/>
      <c r="J67" s="34"/>
      <c r="K67" s="34"/>
    </row>
  </sheetData>
  <sheetProtection/>
  <conditionalFormatting sqref="J3:J52 J55:J66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conditionalFormatting sqref="I64:I66 G64:G66">
    <cfRule type="cellIs" priority="4" dxfId="1" operator="between" stopIfTrue="1">
      <formula>0</formula>
      <formula>99</formula>
    </cfRule>
    <cfRule type="cellIs" priority="5" dxfId="47" operator="between" stopIfTrue="1">
      <formula>100</formula>
      <formula>119</formula>
    </cfRule>
    <cfRule type="cellIs" priority="6" dxfId="37" operator="between" stopIfTrue="1">
      <formula>120</formula>
      <formula>500</formula>
    </cfRule>
  </conditionalFormatting>
  <conditionalFormatting sqref="D64:E66 I64:J66 G64:G66 J35:J37 J39:J40 J49:J52 J55:J59">
    <cfRule type="cellIs" priority="7" dxfId="45" operator="between" stopIfTrue="1">
      <formula>0</formula>
      <formula>99.99</formula>
    </cfRule>
    <cfRule type="cellIs" priority="8" dxfId="44" operator="between" stopIfTrue="1">
      <formula>100</formula>
      <formula>119.99</formula>
    </cfRule>
    <cfRule type="cellIs" priority="9" dxfId="43" operator="between" stopIfTrue="1">
      <formula>120</formula>
      <formula>500</formula>
    </cfRule>
  </conditionalFormatting>
  <conditionalFormatting sqref="F64:F66">
    <cfRule type="cellIs" priority="10" dxfId="33" operator="lessThan" stopIfTrue="1">
      <formula>120</formula>
    </cfRule>
    <cfRule type="cellIs" priority="11" dxfId="0" operator="between" stopIfTrue="1">
      <formula>120</formula>
      <formula>143</formula>
    </cfRule>
    <cfRule type="cellIs" priority="12" dxfId="37" operator="greaterThan" stopIfTrue="1">
      <formula>144</formula>
    </cfRule>
  </conditionalFormatting>
  <conditionalFormatting sqref="F64:F65536 F1:F2">
    <cfRule type="cellIs" priority="13" dxfId="39" operator="between" stopIfTrue="1">
      <formula>1</formula>
      <formula>99</formula>
    </cfRule>
    <cfRule type="cellIs" priority="14" dxfId="0" operator="between" stopIfTrue="1">
      <formula>100</formula>
      <formula>129</formula>
    </cfRule>
    <cfRule type="cellIs" priority="15" dxfId="37" operator="greaterThan" stopIfTrue="1">
      <formula>129</formula>
    </cfRule>
  </conditionalFormatting>
  <conditionalFormatting sqref="H64:H66">
    <cfRule type="cellIs" priority="16" dxfId="33" operator="between" stopIfTrue="1">
      <formula>0</formula>
      <formula>119</formula>
    </cfRule>
    <cfRule type="cellIs" priority="17" dxfId="0" operator="between" stopIfTrue="1">
      <formula>120</formula>
      <formula>140</formula>
    </cfRule>
    <cfRule type="cellIs" priority="18" dxfId="31" operator="greaterThan" stopIfTrue="1">
      <formula>140</formula>
    </cfRule>
  </conditionalFormatting>
  <conditionalFormatting sqref="J34">
    <cfRule type="cellIs" priority="19" dxfId="54" operator="between" stopIfTrue="1">
      <formula>0</formula>
      <formula>99.99</formula>
    </cfRule>
    <cfRule type="cellIs" priority="20" dxfId="53" operator="between" stopIfTrue="1">
      <formula>100</formula>
      <formula>19.99</formula>
    </cfRule>
    <cfRule type="cellIs" priority="21" dxfId="43" operator="between" stopIfTrue="1">
      <formula>120</formula>
      <formula>500</formula>
    </cfRule>
  </conditionalFormatting>
  <conditionalFormatting sqref="K3:K66">
    <cfRule type="cellIs" priority="19" dxfId="33" operator="between" stopIfTrue="1">
      <formula>18</formula>
      <formula>24.99</formula>
    </cfRule>
    <cfRule type="cellIs" priority="20" dxfId="0" operator="between" stopIfTrue="1">
      <formula>25</formula>
      <formula>29.99</formula>
    </cfRule>
    <cfRule type="cellIs" priority="21" dxfId="31" operator="between" stopIfTrue="1">
      <formula>30</formula>
      <formula>250</formula>
    </cfRule>
  </conditionalFormatting>
  <conditionalFormatting sqref="D3:I59">
    <cfRule type="cellIs" priority="25" dxfId="33" operator="between" stopIfTrue="1">
      <formula>0</formula>
      <formula>99</formula>
    </cfRule>
    <cfRule type="cellIs" priority="26" dxfId="0" operator="between" stopIfTrue="1">
      <formula>100</formula>
      <formula>119</formula>
    </cfRule>
    <cfRule type="cellIs" priority="27" dxfId="31" operator="between" stopIfTrue="1">
      <formula>120</formula>
      <formula>999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5.421875" style="0" customWidth="1"/>
    <col min="2" max="2" width="17.57421875" style="0" customWidth="1"/>
    <col min="3" max="7" width="18.7109375" style="39" customWidth="1"/>
    <col min="8" max="8" width="18.7109375" style="0" customWidth="1"/>
    <col min="9" max="15" width="3.7109375" style="0" customWidth="1"/>
  </cols>
  <sheetData>
    <row r="2" ht="15.75">
      <c r="B2" s="51" t="s">
        <v>70</v>
      </c>
    </row>
    <row r="3" spans="3:8" ht="16.5" thickBot="1">
      <c r="C3" s="31" t="s">
        <v>96</v>
      </c>
      <c r="D3" s="31" t="s">
        <v>97</v>
      </c>
      <c r="E3" s="31" t="s">
        <v>181</v>
      </c>
      <c r="F3" s="31" t="s">
        <v>128</v>
      </c>
      <c r="G3" s="31" t="s">
        <v>98</v>
      </c>
      <c r="H3" s="31" t="s">
        <v>109</v>
      </c>
    </row>
    <row r="4" spans="1:8" ht="19.5" thickBot="1" thickTop="1">
      <c r="A4" s="148">
        <v>1</v>
      </c>
      <c r="B4" s="149" t="s">
        <v>83</v>
      </c>
      <c r="C4" s="187">
        <f>'1.MGC Mannheim'!V5</f>
        <v>25</v>
      </c>
      <c r="D4" s="187">
        <f>'1. MGC Ludwigshafen'!V5</f>
        <v>25</v>
      </c>
      <c r="E4" s="150">
        <f>'1.BGC Rodalben'!V5</f>
        <v>26</v>
      </c>
      <c r="F4" s="187">
        <f>'MGC Dahn'!V5</f>
        <v>25</v>
      </c>
      <c r="G4" s="150">
        <f>'MGC Bad Bodendorf'!V5</f>
        <v>27</v>
      </c>
      <c r="H4" s="150">
        <f>'1.BGC Brücken'!V5</f>
        <v>30</v>
      </c>
    </row>
    <row r="5" spans="1:8" ht="19.5" thickBot="1" thickTop="1">
      <c r="A5" s="151">
        <v>2</v>
      </c>
      <c r="B5" s="152" t="s">
        <v>84</v>
      </c>
      <c r="C5" s="187">
        <f>'1.MGC Mannheim'!V6</f>
        <v>21</v>
      </c>
      <c r="D5" s="150">
        <f>'1. MGC Ludwigshafen'!V6</f>
        <v>34</v>
      </c>
      <c r="E5" s="150">
        <f>'1.BGC Rodalben'!V6</f>
        <v>33</v>
      </c>
      <c r="F5" s="150">
        <f>'MGC Dahn'!V6</f>
        <v>33</v>
      </c>
      <c r="G5" s="150">
        <f>'MGC Bad Bodendorf'!V6</f>
        <v>36</v>
      </c>
      <c r="H5" s="150">
        <f>'1.BGC Brücken'!V6</f>
        <v>36</v>
      </c>
    </row>
    <row r="6" spans="1:8" ht="19.5" thickBot="1" thickTop="1">
      <c r="A6" s="151">
        <v>3</v>
      </c>
      <c r="B6" s="152" t="s">
        <v>85</v>
      </c>
      <c r="C6" s="187">
        <f>'1.MGC Mannheim'!V7</f>
        <v>23</v>
      </c>
      <c r="D6" s="187">
        <f>'1. MGC Ludwigshafen'!V7</f>
        <v>23</v>
      </c>
      <c r="E6" s="150">
        <f>'1.BGC Rodalben'!V7</f>
        <v>28</v>
      </c>
      <c r="F6" s="150">
        <f>'MGC Dahn'!V7</f>
        <v>24</v>
      </c>
      <c r="G6" s="150">
        <f>'MGC Bad Bodendorf'!V7</f>
        <v>34</v>
      </c>
      <c r="H6" s="150">
        <f>'1.BGC Brücken'!V7</f>
        <v>24</v>
      </c>
    </row>
    <row r="7" spans="1:8" ht="19.5" thickBot="1" thickTop="1">
      <c r="A7" s="151">
        <v>4</v>
      </c>
      <c r="B7" s="152" t="s">
        <v>170</v>
      </c>
      <c r="C7" s="187">
        <f>'1.MGC Mannheim'!V8</f>
        <v>24</v>
      </c>
      <c r="D7" s="150">
        <f>'1. MGC Ludwigshafen'!V8</f>
        <v>28</v>
      </c>
      <c r="E7" s="150">
        <f>'1.BGC Rodalben'!V8</f>
        <v>33</v>
      </c>
      <c r="F7" s="150">
        <f>'MGC Dahn'!V8</f>
        <v>32</v>
      </c>
      <c r="G7" s="150">
        <f>'MGC Bad Bodendorf'!V8</f>
        <v>37</v>
      </c>
      <c r="H7" s="150">
        <f>'1.BGC Brücken'!V8</f>
        <v>32</v>
      </c>
    </row>
    <row r="8" spans="1:8" ht="19.5" thickBot="1" thickTop="1">
      <c r="A8" s="151">
        <v>5</v>
      </c>
      <c r="B8" s="152" t="s">
        <v>86</v>
      </c>
      <c r="C8" s="150">
        <f>'1.MGC Mannheim'!V9</f>
        <v>25</v>
      </c>
      <c r="D8" s="187">
        <f>'1. MGC Ludwigshafen'!V9</f>
        <v>24</v>
      </c>
      <c r="E8" s="150">
        <f>'1.BGC Rodalben'!V9</f>
        <v>30</v>
      </c>
      <c r="F8" s="150">
        <f>'MGC Dahn'!V9</f>
        <v>25</v>
      </c>
      <c r="G8" s="150">
        <f>'MGC Bad Bodendorf'!V9</f>
        <v>26</v>
      </c>
      <c r="H8" s="150">
        <f>'1.BGC Brücken'!V9</f>
        <v>28</v>
      </c>
    </row>
    <row r="9" spans="1:8" ht="19.5" thickBot="1" thickTop="1">
      <c r="A9" s="151">
        <v>6</v>
      </c>
      <c r="B9" s="152" t="s">
        <v>87</v>
      </c>
      <c r="C9" s="187">
        <f>'1.MGC Mannheim'!V10</f>
        <v>21</v>
      </c>
      <c r="D9" s="150">
        <f>'1. MGC Ludwigshafen'!V10</f>
        <v>23</v>
      </c>
      <c r="E9" s="150">
        <f>'1.BGC Rodalben'!V10</f>
        <v>26</v>
      </c>
      <c r="F9" s="150">
        <f>'MGC Dahn'!V10</f>
        <v>24</v>
      </c>
      <c r="G9" s="150">
        <f>'MGC Bad Bodendorf'!V10</f>
        <v>22</v>
      </c>
      <c r="H9" s="150">
        <f>'1.BGC Brücken'!V10</f>
        <v>27</v>
      </c>
    </row>
    <row r="10" spans="1:8" ht="19.5" thickBot="1" thickTop="1">
      <c r="A10" s="151">
        <v>7</v>
      </c>
      <c r="B10" s="152" t="s">
        <v>88</v>
      </c>
      <c r="C10" s="187">
        <f>'1.MGC Mannheim'!V11</f>
        <v>42</v>
      </c>
      <c r="D10" s="150">
        <f>'1. MGC Ludwigshafen'!V11</f>
        <v>48</v>
      </c>
      <c r="E10" s="187">
        <f>'1.BGC Rodalben'!V11</f>
        <v>42</v>
      </c>
      <c r="F10" s="150">
        <f>'MGC Dahn'!V11</f>
        <v>47</v>
      </c>
      <c r="G10" s="187">
        <f>'MGC Bad Bodendorf'!V11</f>
        <v>42</v>
      </c>
      <c r="H10" s="150">
        <f>'1.BGC Brücken'!V11</f>
        <v>49</v>
      </c>
    </row>
    <row r="11" spans="1:8" ht="19.5" thickBot="1" thickTop="1">
      <c r="A11" s="151">
        <v>8</v>
      </c>
      <c r="B11" s="152" t="s">
        <v>89</v>
      </c>
      <c r="C11" s="187">
        <f>'1.MGC Mannheim'!V12</f>
        <v>25</v>
      </c>
      <c r="D11" s="150">
        <f>'1. MGC Ludwigshafen'!V12</f>
        <v>34</v>
      </c>
      <c r="E11" s="150">
        <f>'1.BGC Rodalben'!V12</f>
        <v>31</v>
      </c>
      <c r="F11" s="150">
        <f>'MGC Dahn'!V12</f>
        <v>32</v>
      </c>
      <c r="G11" s="150">
        <f>'MGC Bad Bodendorf'!V12</f>
        <v>34</v>
      </c>
      <c r="H11" s="150">
        <f>'1.BGC Brücken'!V12</f>
        <v>30</v>
      </c>
    </row>
    <row r="12" spans="1:8" ht="19.5" thickBot="1" thickTop="1">
      <c r="A12" s="151">
        <v>9</v>
      </c>
      <c r="B12" s="152" t="s">
        <v>171</v>
      </c>
      <c r="C12" s="187">
        <f>'1.MGC Mannheim'!V13</f>
        <v>20</v>
      </c>
      <c r="D12" s="150">
        <f>'1. MGC Ludwigshafen'!V13</f>
        <v>26</v>
      </c>
      <c r="E12" s="187">
        <f>'1.BGC Rodalben'!V13</f>
        <v>20</v>
      </c>
      <c r="F12" s="150">
        <f>'MGC Dahn'!V13</f>
        <v>24</v>
      </c>
      <c r="G12" s="150">
        <f>'MGC Bad Bodendorf'!V13</f>
        <v>23</v>
      </c>
      <c r="H12" s="150">
        <f>'1.BGC Brücken'!V13</f>
        <v>22</v>
      </c>
    </row>
    <row r="13" spans="1:8" ht="19.5" thickBot="1" thickTop="1">
      <c r="A13" s="151">
        <v>10</v>
      </c>
      <c r="B13" s="152" t="s">
        <v>172</v>
      </c>
      <c r="C13" s="187">
        <f>'1.MGC Mannheim'!V14</f>
        <v>24</v>
      </c>
      <c r="D13" s="150">
        <f>'1. MGC Ludwigshafen'!V14</f>
        <v>30</v>
      </c>
      <c r="E13" s="150">
        <f>'1.BGC Rodalben'!V14</f>
        <v>30</v>
      </c>
      <c r="F13" s="150">
        <f>'MGC Dahn'!V14</f>
        <v>25</v>
      </c>
      <c r="G13" s="150">
        <f>'MGC Bad Bodendorf'!V14</f>
        <v>28</v>
      </c>
      <c r="H13" s="150">
        <f>'1.BGC Brücken'!V14</f>
        <v>33</v>
      </c>
    </row>
    <row r="14" spans="1:8" ht="19.5" thickBot="1" thickTop="1">
      <c r="A14" s="151">
        <v>11</v>
      </c>
      <c r="B14" s="152" t="s">
        <v>90</v>
      </c>
      <c r="C14" s="150">
        <f>'1.MGC Mannheim'!V15</f>
        <v>28</v>
      </c>
      <c r="D14" s="150">
        <f>'1. MGC Ludwigshafen'!V15</f>
        <v>29</v>
      </c>
      <c r="E14" s="150">
        <f>'1.BGC Rodalben'!V15</f>
        <v>30</v>
      </c>
      <c r="F14" s="150">
        <f>'MGC Dahn'!V15</f>
        <v>29</v>
      </c>
      <c r="G14" s="150">
        <f>'MGC Bad Bodendorf'!V15</f>
        <v>33</v>
      </c>
      <c r="H14" s="187">
        <f>'1.BGC Brücken'!V15</f>
        <v>27</v>
      </c>
    </row>
    <row r="15" spans="1:8" ht="19.5" thickBot="1" thickTop="1">
      <c r="A15" s="151">
        <v>12</v>
      </c>
      <c r="B15" s="152" t="s">
        <v>173</v>
      </c>
      <c r="C15" s="150">
        <f>'1.MGC Mannheim'!V16</f>
        <v>21</v>
      </c>
      <c r="D15" s="150">
        <f>'1. MGC Ludwigshafen'!V16</f>
        <v>28</v>
      </c>
      <c r="E15" s="150">
        <f>'1.BGC Rodalben'!V16</f>
        <v>21</v>
      </c>
      <c r="F15" s="150">
        <f>'MGC Dahn'!V16</f>
        <v>26</v>
      </c>
      <c r="G15" s="150">
        <f>'MGC Bad Bodendorf'!V16</f>
        <v>24</v>
      </c>
      <c r="H15" s="187">
        <f>'1.BGC Brücken'!V16</f>
        <v>20</v>
      </c>
    </row>
    <row r="16" spans="1:8" ht="19.5" thickBot="1" thickTop="1">
      <c r="A16" s="151">
        <v>13</v>
      </c>
      <c r="B16" s="152" t="s">
        <v>91</v>
      </c>
      <c r="C16" s="187">
        <f>'1.MGC Mannheim'!V17</f>
        <v>24</v>
      </c>
      <c r="D16" s="150">
        <f>'1. MGC Ludwigshafen'!V17</f>
        <v>29</v>
      </c>
      <c r="E16" s="150">
        <f>'1.BGC Rodalben'!V17</f>
        <v>25</v>
      </c>
      <c r="F16" s="150">
        <f>'MGC Dahn'!V17</f>
        <v>38</v>
      </c>
      <c r="G16" s="150">
        <f>'MGC Bad Bodendorf'!V17</f>
        <v>32</v>
      </c>
      <c r="H16" s="150">
        <f>'1.BGC Brücken'!V17</f>
        <v>49</v>
      </c>
    </row>
    <row r="17" spans="1:8" ht="19.5" thickBot="1" thickTop="1">
      <c r="A17" s="151">
        <v>14</v>
      </c>
      <c r="B17" s="152" t="s">
        <v>174</v>
      </c>
      <c r="C17" s="187">
        <f>'1.MGC Mannheim'!V18</f>
        <v>27</v>
      </c>
      <c r="D17" s="187">
        <f>'1. MGC Ludwigshafen'!V18</f>
        <v>27</v>
      </c>
      <c r="E17" s="150">
        <f>'1.BGC Rodalben'!V18</f>
        <v>32</v>
      </c>
      <c r="F17" s="150">
        <f>'MGC Dahn'!V18</f>
        <v>33</v>
      </c>
      <c r="G17" s="150">
        <f>'MGC Bad Bodendorf'!V18</f>
        <v>34</v>
      </c>
      <c r="H17" s="150">
        <f>'1.BGC Brücken'!V18</f>
        <v>36</v>
      </c>
    </row>
    <row r="18" spans="1:8" ht="19.5" thickBot="1" thickTop="1">
      <c r="A18" s="151">
        <v>15</v>
      </c>
      <c r="B18" s="152" t="s">
        <v>92</v>
      </c>
      <c r="C18" s="150">
        <f>'1.MGC Mannheim'!V19</f>
        <v>22</v>
      </c>
      <c r="D18" s="187">
        <f>'1. MGC Ludwigshafen'!V19</f>
        <v>21</v>
      </c>
      <c r="E18" s="150">
        <f>'1.BGC Rodalben'!V19</f>
        <v>27</v>
      </c>
      <c r="F18" s="150">
        <f>'MGC Dahn'!V19</f>
        <v>23</v>
      </c>
      <c r="G18" s="150">
        <f>'MGC Bad Bodendorf'!V19</f>
        <v>26</v>
      </c>
      <c r="H18" s="150">
        <f>'1.BGC Brücken'!V19</f>
        <v>26</v>
      </c>
    </row>
    <row r="19" spans="1:8" ht="19.5" thickBot="1" thickTop="1">
      <c r="A19" s="151">
        <v>16</v>
      </c>
      <c r="B19" s="152" t="s">
        <v>93</v>
      </c>
      <c r="C19" s="150">
        <f>'1.MGC Mannheim'!V20</f>
        <v>23</v>
      </c>
      <c r="D19" s="150">
        <f>'1. MGC Ludwigshafen'!V20</f>
        <v>26</v>
      </c>
      <c r="E19" s="150">
        <f>'1.BGC Rodalben'!V20</f>
        <v>25</v>
      </c>
      <c r="F19" s="150">
        <f>'MGC Dahn'!V20</f>
        <v>32</v>
      </c>
      <c r="G19" s="150">
        <f>'MGC Bad Bodendorf'!V20</f>
        <v>32</v>
      </c>
      <c r="H19" s="150">
        <f>'1.BGC Brücken'!V20</f>
        <v>34</v>
      </c>
    </row>
    <row r="20" spans="1:8" ht="19.5" thickBot="1" thickTop="1">
      <c r="A20" s="151">
        <v>17</v>
      </c>
      <c r="B20" s="152" t="s">
        <v>94</v>
      </c>
      <c r="C20" s="187">
        <f>'1.MGC Mannheim'!V21</f>
        <v>33</v>
      </c>
      <c r="D20" s="150">
        <f>'1. MGC Ludwigshafen'!V21</f>
        <v>38</v>
      </c>
      <c r="E20" s="150">
        <f>'1.BGC Rodalben'!V21</f>
        <v>35</v>
      </c>
      <c r="F20" s="150">
        <f>'MGC Dahn'!V21</f>
        <v>36</v>
      </c>
      <c r="G20" s="150">
        <f>'MGC Bad Bodendorf'!V21</f>
        <v>44</v>
      </c>
      <c r="H20" s="150">
        <f>'1.BGC Brücken'!V21</f>
        <v>46</v>
      </c>
    </row>
    <row r="21" spans="1:8" ht="19.5" thickBot="1" thickTop="1">
      <c r="A21" s="153">
        <v>18</v>
      </c>
      <c r="B21" s="154" t="s">
        <v>95</v>
      </c>
      <c r="C21" s="187">
        <f>'1.MGC Mannheim'!V22</f>
        <v>27</v>
      </c>
      <c r="D21" s="150">
        <f>'1. MGC Ludwigshafen'!V22</f>
        <v>34</v>
      </c>
      <c r="E21" s="150">
        <f>'1.BGC Rodalben'!V22</f>
        <v>34</v>
      </c>
      <c r="F21" s="150">
        <f>'MGC Dahn'!V22</f>
        <v>36</v>
      </c>
      <c r="G21" s="150">
        <f>'MGC Bad Bodendorf'!V22</f>
        <v>37</v>
      </c>
      <c r="H21" s="150">
        <f>'1.BGC Brücken'!V22</f>
        <v>38</v>
      </c>
    </row>
    <row r="22" spans="1:8" ht="19.5" thickBot="1" thickTop="1">
      <c r="A22" s="60"/>
      <c r="B22" s="60"/>
      <c r="C22" s="166">
        <f>SUM(C4:C21)</f>
        <v>455</v>
      </c>
      <c r="D22" s="150">
        <f>'1. MGC Ludwigshafen'!V23</f>
        <v>527</v>
      </c>
      <c r="E22" s="150">
        <f>'1.BGC Rodalben'!V23</f>
        <v>528</v>
      </c>
      <c r="F22" s="150">
        <f>'MGC Dahn'!V23</f>
        <v>544</v>
      </c>
      <c r="G22" s="150">
        <f>'MGC Bad Bodendorf'!V23</f>
        <v>571</v>
      </c>
      <c r="H22" s="150">
        <f>'1.BGC Brücken'!V23</f>
        <v>587</v>
      </c>
    </row>
    <row r="23" ht="18.75" thickTop="1">
      <c r="F23" s="196" t="s">
        <v>8</v>
      </c>
    </row>
    <row r="24" spans="5:7" ht="12.75">
      <c r="E24" s="193" t="s">
        <v>8</v>
      </c>
      <c r="G24" s="193" t="s">
        <v>8</v>
      </c>
    </row>
    <row r="25" ht="15.75">
      <c r="B25" s="51" t="s">
        <v>76</v>
      </c>
    </row>
    <row r="26" ht="16.5" thickBot="1">
      <c r="C26" s="31" t="s">
        <v>98</v>
      </c>
    </row>
    <row r="27" spans="1:3" ht="19.5" thickBot="1" thickTop="1">
      <c r="A27" s="186">
        <v>1</v>
      </c>
      <c r="B27" s="149" t="s">
        <v>83</v>
      </c>
      <c r="C27" s="187">
        <f>'Damen MGC Bad Bodendorf'!B5+'Damen MGC Bad Bodendorf'!C5+'Damen MGC Bad Bodendorf'!D5+'Damen MGC Bad Bodendorf'!E5+'Damen MGC Bad Bodendorf'!G5+'Damen MGC Bad Bodendorf'!H5+'Damen MGC Bad Bodendorf'!I5+'Damen MGC Bad Bodendorf'!J5+'Damen MGC Bad Bodendorf'!L5+'Damen MGC Bad Bodendorf'!M5+'Damen MGC Bad Bodendorf'!N5+'Damen MGC Bad Bodendorf'!O5</f>
        <v>21</v>
      </c>
    </row>
    <row r="28" spans="1:3" ht="19.5" thickBot="1" thickTop="1">
      <c r="A28" s="186">
        <v>2</v>
      </c>
      <c r="B28" s="152" t="s">
        <v>84</v>
      </c>
      <c r="C28" s="187">
        <f>'Damen MGC Bad Bodendorf'!B6+'Damen MGC Bad Bodendorf'!C6+'Damen MGC Bad Bodendorf'!D6+'Damen MGC Bad Bodendorf'!E6+'Damen MGC Bad Bodendorf'!G6+'Damen MGC Bad Bodendorf'!H6+'Damen MGC Bad Bodendorf'!I6+'Damen MGC Bad Bodendorf'!J6+'Damen MGC Bad Bodendorf'!L6+'Damen MGC Bad Bodendorf'!M6+'Damen MGC Bad Bodendorf'!N6+'Damen MGC Bad Bodendorf'!O6</f>
        <v>18</v>
      </c>
    </row>
    <row r="29" spans="1:3" ht="19.5" thickBot="1" thickTop="1">
      <c r="A29" s="186">
        <v>3</v>
      </c>
      <c r="B29" s="152" t="s">
        <v>85</v>
      </c>
      <c r="C29" s="187">
        <f>'Damen MGC Bad Bodendorf'!B7+'Damen MGC Bad Bodendorf'!C7+'Damen MGC Bad Bodendorf'!D7+'Damen MGC Bad Bodendorf'!E7+'Damen MGC Bad Bodendorf'!G7+'Damen MGC Bad Bodendorf'!H7+'Damen MGC Bad Bodendorf'!I7+'Damen MGC Bad Bodendorf'!J7+'Damen MGC Bad Bodendorf'!L7+'Damen MGC Bad Bodendorf'!M7+'Damen MGC Bad Bodendorf'!N7+'Damen MGC Bad Bodendorf'!O7</f>
        <v>22</v>
      </c>
    </row>
    <row r="30" spans="1:3" ht="19.5" thickBot="1" thickTop="1">
      <c r="A30" s="186">
        <v>4</v>
      </c>
      <c r="B30" s="152" t="s">
        <v>170</v>
      </c>
      <c r="C30" s="187">
        <f>'Damen MGC Bad Bodendorf'!B8+'Damen MGC Bad Bodendorf'!C8+'Damen MGC Bad Bodendorf'!D8+'Damen MGC Bad Bodendorf'!E8+'Damen MGC Bad Bodendorf'!G8+'Damen MGC Bad Bodendorf'!H8+'Damen MGC Bad Bodendorf'!I8+'Damen MGC Bad Bodendorf'!J8+'Damen MGC Bad Bodendorf'!L8+'Damen MGC Bad Bodendorf'!M8+'Damen MGC Bad Bodendorf'!N8+'Damen MGC Bad Bodendorf'!O8</f>
        <v>16</v>
      </c>
    </row>
    <row r="31" spans="1:3" ht="19.5" thickBot="1" thickTop="1">
      <c r="A31" s="186">
        <v>5</v>
      </c>
      <c r="B31" s="152" t="s">
        <v>86</v>
      </c>
      <c r="C31" s="187">
        <f>'Damen MGC Bad Bodendorf'!B9+'Damen MGC Bad Bodendorf'!C9+'Damen MGC Bad Bodendorf'!D9+'Damen MGC Bad Bodendorf'!E9+'Damen MGC Bad Bodendorf'!G9+'Damen MGC Bad Bodendorf'!H9+'Damen MGC Bad Bodendorf'!I9+'Damen MGC Bad Bodendorf'!J9+'Damen MGC Bad Bodendorf'!L9+'Damen MGC Bad Bodendorf'!M9+'Damen MGC Bad Bodendorf'!N9+'Damen MGC Bad Bodendorf'!O9</f>
        <v>16</v>
      </c>
    </row>
    <row r="32" spans="1:3" ht="19.5" thickBot="1" thickTop="1">
      <c r="A32" s="186">
        <v>6</v>
      </c>
      <c r="B32" s="152" t="s">
        <v>87</v>
      </c>
      <c r="C32" s="187">
        <f>'Damen MGC Bad Bodendorf'!B10+'Damen MGC Bad Bodendorf'!C10+'Damen MGC Bad Bodendorf'!D10+'Damen MGC Bad Bodendorf'!E10+'Damen MGC Bad Bodendorf'!G10+'Damen MGC Bad Bodendorf'!H10+'Damen MGC Bad Bodendorf'!I10+'Damen MGC Bad Bodendorf'!J10+'Damen MGC Bad Bodendorf'!L10+'Damen MGC Bad Bodendorf'!M10+'Damen MGC Bad Bodendorf'!N10+'Damen MGC Bad Bodendorf'!O10</f>
        <v>16</v>
      </c>
    </row>
    <row r="33" spans="1:3" ht="19.5" thickBot="1" thickTop="1">
      <c r="A33" s="186">
        <v>7</v>
      </c>
      <c r="B33" s="152" t="s">
        <v>88</v>
      </c>
      <c r="C33" s="187">
        <f>'Damen MGC Bad Bodendorf'!B11+'Damen MGC Bad Bodendorf'!C11+'Damen MGC Bad Bodendorf'!D11+'Damen MGC Bad Bodendorf'!E11+'Damen MGC Bad Bodendorf'!G11+'Damen MGC Bad Bodendorf'!H11+'Damen MGC Bad Bodendorf'!I11+'Damen MGC Bad Bodendorf'!J11+'Damen MGC Bad Bodendorf'!L11+'Damen MGC Bad Bodendorf'!M11+'Damen MGC Bad Bodendorf'!N11+'Damen MGC Bad Bodendorf'!O11</f>
        <v>28</v>
      </c>
    </row>
    <row r="34" spans="1:3" ht="19.5" thickBot="1" thickTop="1">
      <c r="A34" s="186">
        <v>8</v>
      </c>
      <c r="B34" s="152" t="s">
        <v>89</v>
      </c>
      <c r="C34" s="187">
        <f>'Damen MGC Bad Bodendorf'!B12+'Damen MGC Bad Bodendorf'!C12+'Damen MGC Bad Bodendorf'!D12+'Damen MGC Bad Bodendorf'!E12+'Damen MGC Bad Bodendorf'!G12+'Damen MGC Bad Bodendorf'!H12+'Damen MGC Bad Bodendorf'!I12+'Damen MGC Bad Bodendorf'!J12+'Damen MGC Bad Bodendorf'!L12+'Damen MGC Bad Bodendorf'!M12+'Damen MGC Bad Bodendorf'!N12+'Damen MGC Bad Bodendorf'!O12</f>
        <v>22</v>
      </c>
    </row>
    <row r="35" spans="1:3" ht="19.5" thickBot="1" thickTop="1">
      <c r="A35" s="186">
        <v>9</v>
      </c>
      <c r="B35" s="152" t="s">
        <v>171</v>
      </c>
      <c r="C35" s="187">
        <f>'Damen MGC Bad Bodendorf'!B13+'Damen MGC Bad Bodendorf'!C13+'Damen MGC Bad Bodendorf'!D13+'Damen MGC Bad Bodendorf'!E13+'Damen MGC Bad Bodendorf'!G13+'Damen MGC Bad Bodendorf'!H13+'Damen MGC Bad Bodendorf'!I13+'Damen MGC Bad Bodendorf'!J13+'Damen MGC Bad Bodendorf'!L13+'Damen MGC Bad Bodendorf'!M13+'Damen MGC Bad Bodendorf'!N13+'Damen MGC Bad Bodendorf'!O13</f>
        <v>20</v>
      </c>
    </row>
    <row r="36" spans="1:3" ht="19.5" thickBot="1" thickTop="1">
      <c r="A36" s="186">
        <v>10</v>
      </c>
      <c r="B36" s="152" t="s">
        <v>172</v>
      </c>
      <c r="C36" s="187">
        <f>'Damen MGC Bad Bodendorf'!B14+'Damen MGC Bad Bodendorf'!C14+'Damen MGC Bad Bodendorf'!D14+'Damen MGC Bad Bodendorf'!E14+'Damen MGC Bad Bodendorf'!G14+'Damen MGC Bad Bodendorf'!H14+'Damen MGC Bad Bodendorf'!I14+'Damen MGC Bad Bodendorf'!J14+'Damen MGC Bad Bodendorf'!L14+'Damen MGC Bad Bodendorf'!M14+'Damen MGC Bad Bodendorf'!N14+'Damen MGC Bad Bodendorf'!O14</f>
        <v>18</v>
      </c>
    </row>
    <row r="37" spans="1:3" ht="19.5" thickBot="1" thickTop="1">
      <c r="A37" s="186">
        <v>11</v>
      </c>
      <c r="B37" s="152" t="s">
        <v>90</v>
      </c>
      <c r="C37" s="187">
        <f>'Damen MGC Bad Bodendorf'!B15+'Damen MGC Bad Bodendorf'!C15+'Damen MGC Bad Bodendorf'!D15+'Damen MGC Bad Bodendorf'!E15+'Damen MGC Bad Bodendorf'!G15+'Damen MGC Bad Bodendorf'!H15+'Damen MGC Bad Bodendorf'!I15+'Damen MGC Bad Bodendorf'!J15+'Damen MGC Bad Bodendorf'!L15+'Damen MGC Bad Bodendorf'!M15+'Damen MGC Bad Bodendorf'!N15+'Damen MGC Bad Bodendorf'!O15</f>
        <v>21</v>
      </c>
    </row>
    <row r="38" spans="1:3" ht="19.5" thickBot="1" thickTop="1">
      <c r="A38" s="186">
        <v>12</v>
      </c>
      <c r="B38" s="152" t="s">
        <v>173</v>
      </c>
      <c r="C38" s="187">
        <f>'Damen MGC Bad Bodendorf'!B16+'Damen MGC Bad Bodendorf'!C16+'Damen MGC Bad Bodendorf'!D16+'Damen MGC Bad Bodendorf'!E16+'Damen MGC Bad Bodendorf'!G16+'Damen MGC Bad Bodendorf'!H16+'Damen MGC Bad Bodendorf'!I16+'Damen MGC Bad Bodendorf'!J16+'Damen MGC Bad Bodendorf'!L16+'Damen MGC Bad Bodendorf'!M16+'Damen MGC Bad Bodendorf'!N16+'Damen MGC Bad Bodendorf'!O16</f>
        <v>17</v>
      </c>
    </row>
    <row r="39" spans="1:3" ht="19.5" thickBot="1" thickTop="1">
      <c r="A39" s="186">
        <v>13</v>
      </c>
      <c r="B39" s="152" t="s">
        <v>91</v>
      </c>
      <c r="C39" s="187">
        <f>'Damen MGC Bad Bodendorf'!B17+'Damen MGC Bad Bodendorf'!C17+'Damen MGC Bad Bodendorf'!D17+'Damen MGC Bad Bodendorf'!E17+'Damen MGC Bad Bodendorf'!G17+'Damen MGC Bad Bodendorf'!H17+'Damen MGC Bad Bodendorf'!I17+'Damen MGC Bad Bodendorf'!J17+'Damen MGC Bad Bodendorf'!L17+'Damen MGC Bad Bodendorf'!M17+'Damen MGC Bad Bodendorf'!N17+'Damen MGC Bad Bodendorf'!O17</f>
        <v>30</v>
      </c>
    </row>
    <row r="40" spans="1:3" ht="19.5" thickBot="1" thickTop="1">
      <c r="A40" s="186">
        <v>14</v>
      </c>
      <c r="B40" s="152" t="s">
        <v>174</v>
      </c>
      <c r="C40" s="187">
        <f>'Damen MGC Bad Bodendorf'!B18+'Damen MGC Bad Bodendorf'!C18+'Damen MGC Bad Bodendorf'!D18+'Damen MGC Bad Bodendorf'!E18+'Damen MGC Bad Bodendorf'!G18+'Damen MGC Bad Bodendorf'!H18+'Damen MGC Bad Bodendorf'!I18+'Damen MGC Bad Bodendorf'!J18+'Damen MGC Bad Bodendorf'!L18+'Damen MGC Bad Bodendorf'!M18+'Damen MGC Bad Bodendorf'!N18+'Damen MGC Bad Bodendorf'!O18</f>
        <v>19</v>
      </c>
    </row>
    <row r="41" spans="1:3" ht="19.5" thickBot="1" thickTop="1">
      <c r="A41" s="186">
        <v>15</v>
      </c>
      <c r="B41" s="152" t="s">
        <v>92</v>
      </c>
      <c r="C41" s="187">
        <f>'Damen MGC Bad Bodendorf'!B19+'Damen MGC Bad Bodendorf'!C19+'Damen MGC Bad Bodendorf'!D19+'Damen MGC Bad Bodendorf'!E19+'Damen MGC Bad Bodendorf'!G19+'Damen MGC Bad Bodendorf'!H19+'Damen MGC Bad Bodendorf'!I19+'Damen MGC Bad Bodendorf'!J19+'Damen MGC Bad Bodendorf'!L19+'Damen MGC Bad Bodendorf'!M19+'Damen MGC Bad Bodendorf'!N19+'Damen MGC Bad Bodendorf'!O19</f>
        <v>17</v>
      </c>
    </row>
    <row r="42" spans="1:3" ht="19.5" thickBot="1" thickTop="1">
      <c r="A42" s="186">
        <v>16</v>
      </c>
      <c r="B42" s="152" t="s">
        <v>93</v>
      </c>
      <c r="C42" s="187">
        <f>'Damen MGC Bad Bodendorf'!B20+'Damen MGC Bad Bodendorf'!C20+'Damen MGC Bad Bodendorf'!D20+'Damen MGC Bad Bodendorf'!E20+'Damen MGC Bad Bodendorf'!G20+'Damen MGC Bad Bodendorf'!H20+'Damen MGC Bad Bodendorf'!I20+'Damen MGC Bad Bodendorf'!J20+'Damen MGC Bad Bodendorf'!L20+'Damen MGC Bad Bodendorf'!M20+'Damen MGC Bad Bodendorf'!N20+'Damen MGC Bad Bodendorf'!O20</f>
        <v>24</v>
      </c>
    </row>
    <row r="43" spans="1:3" ht="19.5" thickBot="1" thickTop="1">
      <c r="A43" s="186">
        <v>17</v>
      </c>
      <c r="B43" s="152" t="s">
        <v>94</v>
      </c>
      <c r="C43" s="187">
        <f>'Damen MGC Bad Bodendorf'!B21+'Damen MGC Bad Bodendorf'!C21+'Damen MGC Bad Bodendorf'!D21+'Damen MGC Bad Bodendorf'!E21+'Damen MGC Bad Bodendorf'!G21+'Damen MGC Bad Bodendorf'!H21+'Damen MGC Bad Bodendorf'!I21+'Damen MGC Bad Bodendorf'!J21+'Damen MGC Bad Bodendorf'!L21+'Damen MGC Bad Bodendorf'!M21+'Damen MGC Bad Bodendorf'!N21+'Damen MGC Bad Bodendorf'!O21</f>
        <v>21</v>
      </c>
    </row>
    <row r="44" spans="1:3" ht="19.5" thickBot="1" thickTop="1">
      <c r="A44" s="186">
        <v>18</v>
      </c>
      <c r="B44" s="154" t="s">
        <v>95</v>
      </c>
      <c r="C44" s="187">
        <f>'Damen MGC Bad Bodendorf'!B22+'Damen MGC Bad Bodendorf'!C22+'Damen MGC Bad Bodendorf'!D22+'Damen MGC Bad Bodendorf'!E22+'Damen MGC Bad Bodendorf'!G22+'Damen MGC Bad Bodendorf'!H22+'Damen MGC Bad Bodendorf'!I22+'Damen MGC Bad Bodendorf'!J22+'Damen MGC Bad Bodendorf'!L22+'Damen MGC Bad Bodendorf'!M22+'Damen MGC Bad Bodendorf'!N22+'Damen MGC Bad Bodendorf'!O22</f>
        <v>20</v>
      </c>
    </row>
    <row r="45" spans="1:4" ht="19.5" thickBot="1" thickTop="1">
      <c r="A45" s="60"/>
      <c r="B45" s="60"/>
      <c r="C45" s="166">
        <f>SUM(C27:C44)</f>
        <v>366</v>
      </c>
      <c r="D45"/>
    </row>
    <row r="46" spans="3:7" ht="13.5" thickTop="1">
      <c r="C46"/>
      <c r="D46"/>
      <c r="E46"/>
      <c r="F46"/>
      <c r="G46"/>
    </row>
    <row r="47" spans="3:7" ht="12.75">
      <c r="C47"/>
      <c r="D47"/>
      <c r="E47"/>
      <c r="F47"/>
      <c r="G47"/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</sheetData>
  <sheetProtection/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7.8515625" style="0" customWidth="1"/>
    <col min="4" max="4" width="8.28125" style="0" customWidth="1"/>
    <col min="5" max="5" width="7.7109375" style="0" customWidth="1"/>
    <col min="6" max="7" width="8.421875" style="0" customWidth="1"/>
    <col min="8" max="8" width="4.28125" style="0" customWidth="1"/>
    <col min="9" max="9" width="21.7109375" style="0" customWidth="1"/>
  </cols>
  <sheetData>
    <row r="1" spans="1:10" ht="12.75">
      <c r="A1" t="str">
        <f>'1.MGC Mannheim'!B3</f>
        <v>Dippelhofer, Rene'</v>
      </c>
      <c r="B1" t="str">
        <f>'1.MGC Mannheim'!B1</f>
        <v>1.MGC Mannheim</v>
      </c>
      <c r="C1" s="39">
        <f>'1.MGC Mannheim'!B23</f>
        <v>22</v>
      </c>
      <c r="D1" s="39">
        <f>'1.MGC Mannheim'!C23</f>
        <v>21</v>
      </c>
      <c r="E1" s="39">
        <f>'1.MGC Mannheim'!D23</f>
        <v>22</v>
      </c>
      <c r="F1" s="39">
        <f>'1.MGC Mannheim'!E23</f>
        <v>24</v>
      </c>
      <c r="G1" s="39">
        <f aca="true" t="shared" si="0" ref="G1:G64">SUM(C1:F1)</f>
        <v>89</v>
      </c>
      <c r="I1" s="41" t="str">
        <f>Mannschaften!B14</f>
        <v>1. MGC Ludwigshafen</v>
      </c>
      <c r="J1">
        <f>Mannschaften!G20</f>
        <v>527</v>
      </c>
    </row>
    <row r="2" spans="1:10" ht="12.75">
      <c r="A2" t="str">
        <f>'1.MGC Mannheim'!G3</f>
        <v>Scharff, Swen</v>
      </c>
      <c r="B2" t="str">
        <f>'1.MGC Mannheim'!B1</f>
        <v>1.MGC Mannheim</v>
      </c>
      <c r="C2" s="39">
        <f>'1.MGC Mannheim'!G23</f>
        <v>21</v>
      </c>
      <c r="D2" s="39">
        <f>'1.MGC Mannheim'!H23</f>
        <v>27</v>
      </c>
      <c r="E2" s="39">
        <f>'1.MGC Mannheim'!I23</f>
        <v>23</v>
      </c>
      <c r="F2" s="39">
        <f>'1.MGC Mannheim'!J23</f>
        <v>21</v>
      </c>
      <c r="G2" s="39">
        <f t="shared" si="0"/>
        <v>92</v>
      </c>
      <c r="I2" s="41" t="str">
        <f>Mannschaften!B1</f>
        <v>1.MGC Mannheim</v>
      </c>
      <c r="J2">
        <f>Mannschaften!G7</f>
        <v>455</v>
      </c>
    </row>
    <row r="3" spans="1:10" ht="12.75">
      <c r="A3" t="str">
        <f>'1.MGC Mannheim'!L3</f>
        <v>Hornig, Felix</v>
      </c>
      <c r="B3" t="str">
        <f>'1.MGC Mannheim'!B1</f>
        <v>1.MGC Mannheim</v>
      </c>
      <c r="C3" s="39">
        <f>'1.MGC Mannheim'!L23</f>
        <v>24</v>
      </c>
      <c r="D3" s="39">
        <f>'1.MGC Mannheim'!M23</f>
        <v>31</v>
      </c>
      <c r="E3" s="39">
        <f>'1.MGC Mannheim'!N23</f>
        <v>26</v>
      </c>
      <c r="F3" s="39">
        <f>'1.MGC Mannheim'!O23</f>
        <v>22</v>
      </c>
      <c r="G3" s="39">
        <f t="shared" si="0"/>
        <v>103</v>
      </c>
      <c r="I3" s="41" t="s">
        <v>127</v>
      </c>
      <c r="J3">
        <f>Mannschaften!G48</f>
        <v>544</v>
      </c>
    </row>
    <row r="4" spans="1:10" ht="12.75">
      <c r="A4" t="str">
        <f>'1.MGC Mannheim'!Q3</f>
        <v>Stoparic Branislav</v>
      </c>
      <c r="B4" t="str">
        <f>'1.MGC Mannheim'!B1</f>
        <v>1.MGC Mannheim</v>
      </c>
      <c r="C4" s="39">
        <f>'1.MGC Mannheim'!Q23</f>
        <v>24</v>
      </c>
      <c r="D4" s="39">
        <f>'1.MGC Mannheim'!R23</f>
        <v>23</v>
      </c>
      <c r="E4" s="39">
        <f>'1.MGC Mannheim'!S23</f>
        <v>20</v>
      </c>
      <c r="F4" s="39">
        <f>'1.MGC Mannheim'!T23</f>
        <v>22</v>
      </c>
      <c r="G4" s="39">
        <f t="shared" si="0"/>
        <v>89</v>
      </c>
      <c r="I4" s="41" t="str">
        <f>Mannschaften!B68</f>
        <v>1.BGC Brücken</v>
      </c>
      <c r="J4">
        <f>Mannschaften!G74</f>
        <v>587</v>
      </c>
    </row>
    <row r="5" spans="1:10" ht="12.75">
      <c r="A5" t="str">
        <f>'1.MGC Mannheim'!B27</f>
        <v>Stoparic, Miroslav</v>
      </c>
      <c r="B5" t="str">
        <f>'1.MGC Mannheim'!B1</f>
        <v>1.MGC Mannheim</v>
      </c>
      <c r="C5" s="39">
        <f>'1.MGC Mannheim'!B47</f>
        <v>19</v>
      </c>
      <c r="D5" s="39">
        <f>'1.MGC Mannheim'!C47</f>
        <v>22</v>
      </c>
      <c r="E5" s="39">
        <f>'1.MGC Mannheim'!D47</f>
        <v>21</v>
      </c>
      <c r="F5" s="39">
        <f>'1.MGC Mannheim'!E47</f>
        <v>20</v>
      </c>
      <c r="G5" s="39">
        <f t="shared" si="0"/>
        <v>82</v>
      </c>
      <c r="I5" s="41" t="str">
        <f>Mannschaften!B55</f>
        <v>MGC Bad Bodendorf</v>
      </c>
      <c r="J5">
        <f>Mannschaften!G61</f>
        <v>571</v>
      </c>
    </row>
    <row r="6" spans="1:10" ht="12.75">
      <c r="A6" t="str">
        <f>'1.MGC Mannheim'!G27</f>
        <v>Maurer, Claus</v>
      </c>
      <c r="B6" t="str">
        <f>'1.MGC Mannheim'!B1</f>
        <v>1.MGC Mannheim</v>
      </c>
      <c r="C6" s="39">
        <f>'1.MGC Mannheim'!G47</f>
        <v>22</v>
      </c>
      <c r="D6" s="39">
        <f>'1.MGC Mannheim'!H47</f>
        <v>26</v>
      </c>
      <c r="E6" s="39">
        <f>'1.MGC Mannheim'!I47</f>
        <v>23</v>
      </c>
      <c r="F6" s="39">
        <f>'1.MGC Mannheim'!J47</f>
        <v>24</v>
      </c>
      <c r="G6" s="39">
        <f t="shared" si="0"/>
        <v>95</v>
      </c>
      <c r="I6" s="41" t="str">
        <f>Mannschaften!B27</f>
        <v>1. BGC Rodalben</v>
      </c>
      <c r="J6">
        <f>Mannschaften!G33</f>
        <v>528</v>
      </c>
    </row>
    <row r="7" spans="1:9" ht="12.75">
      <c r="A7" t="str">
        <f>'1.MGC Mannheim'!L27</f>
        <v>Jaus, Pascal</v>
      </c>
      <c r="B7" t="str">
        <f>'1.MGC Mannheim'!B1</f>
        <v>1.MGC Mannheim</v>
      </c>
      <c r="C7" s="39">
        <f>'1.MGC Mannheim'!L47</f>
        <v>27</v>
      </c>
      <c r="D7" s="39">
        <f>'1.MGC Mannheim'!M47</f>
        <v>24</v>
      </c>
      <c r="E7" s="39">
        <f>'1.MGC Mannheim'!N47</f>
        <v>26</v>
      </c>
      <c r="F7" s="39">
        <f>'1.MGC Mannheim'!O47</f>
        <v>22</v>
      </c>
      <c r="G7" s="39">
        <f t="shared" si="0"/>
        <v>99</v>
      </c>
      <c r="I7" s="41"/>
    </row>
    <row r="8" spans="1:9" ht="12.75">
      <c r="A8" t="str">
        <f>'1.MGC Mannheim'!Q27</f>
        <v>Dippelhofer, Markus</v>
      </c>
      <c r="B8" t="str">
        <f>'1.MGC Mannheim'!B1</f>
        <v>1.MGC Mannheim</v>
      </c>
      <c r="C8" s="39">
        <f>'1.MGC Mannheim'!Q47</f>
        <v>25</v>
      </c>
      <c r="D8" s="39">
        <f>'1.MGC Mannheim'!R47</f>
        <v>25</v>
      </c>
      <c r="E8" s="39">
        <f>'1.MGC Mannheim'!S47</f>
        <v>24</v>
      </c>
      <c r="F8" s="39">
        <f>'1.MGC Mannheim'!T47</f>
        <v>25</v>
      </c>
      <c r="G8" s="39">
        <f t="shared" si="0"/>
        <v>99</v>
      </c>
      <c r="I8" s="41"/>
    </row>
    <row r="9" spans="1:9" ht="12.75">
      <c r="A9" t="str">
        <f>'MGC Bad Bodendorf'!B3</f>
        <v>Boos, Nils</v>
      </c>
      <c r="B9" t="str">
        <f>'MGC Bad Bodendorf'!B1</f>
        <v>MGC Bad Bodendorf</v>
      </c>
      <c r="C9" s="39">
        <f>'MGC Bad Bodendorf'!B23</f>
        <v>28</v>
      </c>
      <c r="D9" s="39">
        <f>'MGC Bad Bodendorf'!C23</f>
        <v>27</v>
      </c>
      <c r="E9" s="39">
        <f>'MGC Bad Bodendorf'!D23</f>
        <v>33</v>
      </c>
      <c r="F9" s="39">
        <f>'MGC Bad Bodendorf'!E23</f>
        <v>31</v>
      </c>
      <c r="G9" s="39">
        <f t="shared" si="0"/>
        <v>119</v>
      </c>
      <c r="I9" s="41"/>
    </row>
    <row r="10" spans="1:7" ht="12.75">
      <c r="A10" t="str">
        <f>'MGC Bad Bodendorf'!G3</f>
        <v>Diehm,Norbert</v>
      </c>
      <c r="B10" t="str">
        <f>'MGC Bad Bodendorf'!B1</f>
        <v>MGC Bad Bodendorf</v>
      </c>
      <c r="C10" s="39">
        <f>'MGC Bad Bodendorf'!G23</f>
        <v>28</v>
      </c>
      <c r="D10" s="39">
        <f>'MGC Bad Bodendorf'!H23</f>
        <v>31</v>
      </c>
      <c r="E10" s="39">
        <f>'MGC Bad Bodendorf'!I23</f>
        <v>32</v>
      </c>
      <c r="F10" s="39">
        <f>'MGC Bad Bodendorf'!J23</f>
        <v>32</v>
      </c>
      <c r="G10" s="39">
        <f t="shared" si="0"/>
        <v>123</v>
      </c>
    </row>
    <row r="11" spans="1:7" ht="12.75">
      <c r="A11" t="str">
        <f>'MGC Bad Bodendorf'!L3</f>
        <v>Knetsch, Manfred</v>
      </c>
      <c r="B11" t="str">
        <f>'MGC Bad Bodendorf'!B1</f>
        <v>MGC Bad Bodendorf</v>
      </c>
      <c r="C11" s="39">
        <f>'MGC Bad Bodendorf'!L23</f>
        <v>25</v>
      </c>
      <c r="D11" s="39">
        <f>'MGC Bad Bodendorf'!M23</f>
        <v>34</v>
      </c>
      <c r="E11" s="39">
        <f>'MGC Bad Bodendorf'!N23</f>
        <v>26</v>
      </c>
      <c r="F11" s="39">
        <f>'MGC Bad Bodendorf'!O23</f>
        <v>27</v>
      </c>
      <c r="G11" s="39">
        <f t="shared" si="0"/>
        <v>112</v>
      </c>
    </row>
    <row r="12" spans="1:7" ht="12.75">
      <c r="A12" t="str">
        <f>'MGC Bad Bodendorf'!Q3</f>
        <v>Reisdorf,Wolfgang</v>
      </c>
      <c r="B12" t="str">
        <f>'MGC Bad Bodendorf'!B1</f>
        <v>MGC Bad Bodendorf</v>
      </c>
      <c r="C12" s="39">
        <f>'MGC Bad Bodendorf'!Q23</f>
        <v>24</v>
      </c>
      <c r="D12" s="39">
        <f>'MGC Bad Bodendorf'!R23</f>
        <v>30</v>
      </c>
      <c r="E12" s="39">
        <f>'MGC Bad Bodendorf'!S23</f>
        <v>34</v>
      </c>
      <c r="F12" s="39">
        <f>'MGC Bad Bodendorf'!T23</f>
        <v>28</v>
      </c>
      <c r="G12" s="39">
        <f t="shared" si="0"/>
        <v>116</v>
      </c>
    </row>
    <row r="13" spans="1:10" ht="12.75">
      <c r="A13" t="str">
        <f>'MGC Bad Bodendorf'!B27</f>
        <v>Reisdorf, Hans</v>
      </c>
      <c r="B13" t="str">
        <f>'MGC Bad Bodendorf'!B1</f>
        <v>MGC Bad Bodendorf</v>
      </c>
      <c r="C13" s="39">
        <f>'MGC Bad Bodendorf'!B47</f>
        <v>28</v>
      </c>
      <c r="D13" s="39">
        <f>'MGC Bad Bodendorf'!C47</f>
        <v>24</v>
      </c>
      <c r="E13" s="39">
        <f>'MGC Bad Bodendorf'!D47</f>
        <v>22</v>
      </c>
      <c r="F13" s="39">
        <f>'MGC Bad Bodendorf'!E47</f>
        <v>27</v>
      </c>
      <c r="G13" s="39">
        <f t="shared" si="0"/>
        <v>101</v>
      </c>
      <c r="I13" s="41" t="str">
        <f>'Mannsch. Damen'!B1</f>
        <v>MGC Bad Bodendorf</v>
      </c>
      <c r="J13">
        <f>'Mannsch. Damen'!G5</f>
        <v>366</v>
      </c>
    </row>
    <row r="14" spans="1:10" ht="12.75">
      <c r="A14" t="str">
        <f>'MGC Bad Bodendorf'!G27</f>
        <v>Heckmann,Achim</v>
      </c>
      <c r="B14" t="str">
        <f>'MGC Bad Bodendorf'!B1</f>
        <v>MGC Bad Bodendorf</v>
      </c>
      <c r="C14" s="39">
        <f>'MGC Bad Bodendorf'!G47</f>
        <v>27</v>
      </c>
      <c r="D14" s="39">
        <f>'MGC Bad Bodendorf'!H47</f>
        <v>26</v>
      </c>
      <c r="E14" s="39">
        <f>'MGC Bad Bodendorf'!I47</f>
        <v>26</v>
      </c>
      <c r="F14" s="39">
        <f>'MGC Bad Bodendorf'!J47</f>
        <v>29</v>
      </c>
      <c r="G14" s="39">
        <f t="shared" si="0"/>
        <v>108</v>
      </c>
      <c r="I14" s="41" t="str">
        <f>'Mannsch. Damen'!B12</f>
        <v>Damen Mann B</v>
      </c>
      <c r="J14">
        <f>'Mannsch. Damen'!G16</f>
        <v>0</v>
      </c>
    </row>
    <row r="15" spans="1:7" ht="12.75">
      <c r="A15" t="str">
        <f>'MGC Bad Bodendorf'!L27</f>
        <v> </v>
      </c>
      <c r="B15" t="str">
        <f>'MGC Bad Bodendorf'!B1</f>
        <v>MGC Bad Bodendorf</v>
      </c>
      <c r="C15" s="39"/>
      <c r="D15" s="39"/>
      <c r="E15" s="39"/>
      <c r="F15" s="39"/>
      <c r="G15" s="39">
        <f t="shared" si="0"/>
        <v>0</v>
      </c>
    </row>
    <row r="16" spans="1:7" ht="12.75">
      <c r="A16" t="str">
        <f>'MGC Bad Bodendorf'!Q27</f>
        <v> </v>
      </c>
      <c r="B16" t="str">
        <f>'MGC Bad Bodendorf'!B1</f>
        <v>MGC Bad Bodendorf</v>
      </c>
      <c r="C16" s="39"/>
      <c r="D16" s="39"/>
      <c r="E16" s="39"/>
      <c r="F16" s="39"/>
      <c r="G16" s="39">
        <f t="shared" si="0"/>
        <v>0</v>
      </c>
    </row>
    <row r="17" spans="1:7" ht="12.75">
      <c r="A17" t="str">
        <f>'MGC Dahn'!B3</f>
        <v>Wilhelm, Gerhard</v>
      </c>
      <c r="B17" t="str">
        <f>'MGC Dahn'!B1</f>
        <v>MGC Dahn</v>
      </c>
      <c r="C17" s="39">
        <f>'MGC Dahn'!B23</f>
        <v>28</v>
      </c>
      <c r="D17" s="39">
        <f>'MGC Dahn'!C23</f>
        <v>26</v>
      </c>
      <c r="E17" s="39">
        <f>'MGC Dahn'!D23</f>
        <v>28</v>
      </c>
      <c r="F17" s="39">
        <f>'MGC Dahn'!E23</f>
        <v>23</v>
      </c>
      <c r="G17" s="39">
        <f t="shared" si="0"/>
        <v>105</v>
      </c>
    </row>
    <row r="18" spans="1:7" ht="12.75">
      <c r="A18" t="str">
        <f>'MGC Dahn'!G3</f>
        <v>Wilhelm, Uwe</v>
      </c>
      <c r="B18" t="str">
        <f>'MGC Dahn'!B1</f>
        <v>MGC Dahn</v>
      </c>
      <c r="C18" s="39">
        <f>'MGC Dahn'!G23</f>
        <v>24</v>
      </c>
      <c r="D18" s="39">
        <f>'MGC Dahn'!H23</f>
        <v>23</v>
      </c>
      <c r="E18" s="39">
        <f>'MGC Dahn'!I23</f>
        <v>25</v>
      </c>
      <c r="F18" s="39">
        <f>'MGC Dahn'!J23</f>
        <v>27</v>
      </c>
      <c r="G18" s="39">
        <f t="shared" si="0"/>
        <v>99</v>
      </c>
    </row>
    <row r="19" spans="1:7" ht="12.75">
      <c r="A19" t="str">
        <f>'MGC Dahn'!L3</f>
        <v>Schanz, Hermann</v>
      </c>
      <c r="B19" t="str">
        <f>'MGC Dahn'!B1</f>
        <v>MGC Dahn</v>
      </c>
      <c r="C19" s="39">
        <f>'MGC Dahn'!L23</f>
        <v>31</v>
      </c>
      <c r="D19" s="39">
        <f>'MGC Dahn'!M23</f>
        <v>26</v>
      </c>
      <c r="E19" s="39">
        <f>'MGC Dahn'!N23</f>
        <v>32</v>
      </c>
      <c r="F19" s="39">
        <f>'MGC Dahn'!O23</f>
        <v>31</v>
      </c>
      <c r="G19" s="39">
        <f t="shared" si="0"/>
        <v>120</v>
      </c>
    </row>
    <row r="20" spans="1:7" ht="12.75">
      <c r="A20" t="str">
        <f>'MGC Dahn'!Q3</f>
        <v>Horvat, Vlado</v>
      </c>
      <c r="B20" t="str">
        <f>'MGC Dahn'!B1</f>
        <v>MGC Dahn</v>
      </c>
      <c r="C20" s="39">
        <f>'MGC Dahn'!Q23</f>
        <v>24</v>
      </c>
      <c r="D20" s="39">
        <f>'MGC Dahn'!R23</f>
        <v>24</v>
      </c>
      <c r="E20" s="39">
        <f>'MGC Dahn'!S23</f>
        <v>34</v>
      </c>
      <c r="F20" s="39">
        <f>'MGC Dahn'!T23</f>
        <v>25</v>
      </c>
      <c r="G20" s="39">
        <f t="shared" si="0"/>
        <v>107</v>
      </c>
    </row>
    <row r="21" spans="1:7" ht="12.75">
      <c r="A21" t="str">
        <f>'MGC Dahn'!B27</f>
        <v>Kreusch, Roland</v>
      </c>
      <c r="B21" t="str">
        <f>'MGC Dahn'!B1</f>
        <v>MGC Dahn</v>
      </c>
      <c r="C21" s="39">
        <f>'MGC Dahn'!B47</f>
        <v>32</v>
      </c>
      <c r="D21" s="39">
        <f>'MGC Dahn'!C47</f>
        <v>25</v>
      </c>
      <c r="E21" s="39">
        <f>'MGC Dahn'!D47</f>
        <v>29</v>
      </c>
      <c r="F21" s="39">
        <f>'MGC Dahn'!E47</f>
        <v>27</v>
      </c>
      <c r="G21" s="39">
        <f t="shared" si="0"/>
        <v>113</v>
      </c>
    </row>
    <row r="22" spans="1:7" ht="12.75">
      <c r="A22" t="str">
        <f>'MGC Dahn'!G27</f>
        <v>Groh, Jörg</v>
      </c>
      <c r="B22" t="str">
        <f>'MGC Dahn'!B1</f>
        <v>MGC Dahn</v>
      </c>
      <c r="C22" s="39">
        <f>'MGC Dahn'!G47</f>
        <v>32</v>
      </c>
      <c r="D22" s="39">
        <f>'MGC Dahn'!H47</f>
        <v>32</v>
      </c>
      <c r="E22" s="39">
        <f>'MGC Dahn'!I47</f>
        <v>28</v>
      </c>
      <c r="F22" s="39">
        <f>'MGC Dahn'!J47</f>
        <v>31</v>
      </c>
      <c r="G22" s="39">
        <f>SUM(C22:F22)</f>
        <v>123</v>
      </c>
    </row>
    <row r="23" spans="1:7" ht="12.75">
      <c r="A23" t="str">
        <f>'MGC Dahn'!L27</f>
        <v> </v>
      </c>
      <c r="B23" t="str">
        <f>'MGC Dahn'!B1</f>
        <v>MGC Dahn</v>
      </c>
      <c r="C23" s="39"/>
      <c r="D23" s="39"/>
      <c r="E23" s="39"/>
      <c r="F23" s="39"/>
      <c r="G23" s="39">
        <f>SUM(C23:F23)</f>
        <v>0</v>
      </c>
    </row>
    <row r="24" spans="1:7" ht="12.75">
      <c r="A24" t="str">
        <f>'MGC Dahn'!Q27</f>
        <v> </v>
      </c>
      <c r="B24" t="str">
        <f>'MGC Dahn'!B1</f>
        <v>MGC Dahn</v>
      </c>
      <c r="C24" s="39"/>
      <c r="D24" s="39"/>
      <c r="E24" s="39"/>
      <c r="F24" s="39"/>
      <c r="G24" s="39">
        <f>SUM(C24:F24)</f>
        <v>0</v>
      </c>
    </row>
    <row r="25" spans="1:7" ht="12.75">
      <c r="A25" t="str">
        <f>'1. MGC Ludwigshafen'!B3</f>
        <v>Honnef, Peter</v>
      </c>
      <c r="B25" t="str">
        <f>'1. MGC Ludwigshafen'!B1</f>
        <v>1. MGC Ludwigshafen</v>
      </c>
      <c r="C25" s="39">
        <f>'1. MGC Ludwigshafen'!B23</f>
        <v>28</v>
      </c>
      <c r="D25" s="39">
        <f>'1. MGC Ludwigshafen'!C23</f>
        <v>34</v>
      </c>
      <c r="E25" s="39">
        <f>'1. MGC Ludwigshafen'!D23</f>
        <v>29</v>
      </c>
      <c r="F25" s="39">
        <f>'1. MGC Ludwigshafen'!E23</f>
        <v>29</v>
      </c>
      <c r="G25" s="39">
        <f>SUM(C25:F25)</f>
        <v>120</v>
      </c>
    </row>
    <row r="26" spans="1:7" ht="12.75">
      <c r="A26" t="str">
        <f>'1. MGC Ludwigshafen'!G3</f>
        <v>Peinelt, Kurt</v>
      </c>
      <c r="B26" t="str">
        <f>'1. MGC Ludwigshafen'!B1</f>
        <v>1. MGC Ludwigshafen</v>
      </c>
      <c r="C26" s="39">
        <f>'1. MGC Ludwigshafen'!G23</f>
        <v>32</v>
      </c>
      <c r="D26" s="39">
        <f>'1. MGC Ludwigshafen'!H23</f>
        <v>27</v>
      </c>
      <c r="E26" s="39">
        <f>'1. MGC Ludwigshafen'!I23</f>
        <v>29</v>
      </c>
      <c r="F26" s="39">
        <f>'1. MGC Ludwigshafen'!J23</f>
        <v>29</v>
      </c>
      <c r="G26" s="39">
        <f t="shared" si="0"/>
        <v>117</v>
      </c>
    </row>
    <row r="27" spans="1:7" ht="12.75">
      <c r="A27" t="str">
        <f>'1. MGC Ludwigshafen'!L3</f>
        <v>Meister, Markus</v>
      </c>
      <c r="B27" t="str">
        <f>'1. MGC Ludwigshafen'!B1</f>
        <v>1. MGC Ludwigshafen</v>
      </c>
      <c r="C27" s="39">
        <f>'1. MGC Ludwigshafen'!L23</f>
        <v>33</v>
      </c>
      <c r="D27" s="39">
        <f>'1. MGC Ludwigshafen'!M23</f>
        <v>23</v>
      </c>
      <c r="E27" s="39">
        <f>'1. MGC Ludwigshafen'!N23</f>
        <v>26</v>
      </c>
      <c r="F27" s="39">
        <f>'1. MGC Ludwigshafen'!O23</f>
        <v>25</v>
      </c>
      <c r="G27" s="39">
        <f t="shared" si="0"/>
        <v>107</v>
      </c>
    </row>
    <row r="28" spans="1:7" ht="12.75">
      <c r="A28" t="str">
        <f>'1. MGC Ludwigshafen'!Q3</f>
        <v>Neuwald, Ralf</v>
      </c>
      <c r="B28" t="str">
        <f>'1. MGC Ludwigshafen'!B1</f>
        <v>1. MGC Ludwigshafen</v>
      </c>
      <c r="C28" s="39">
        <f>'1. MGC Ludwigshafen'!Q23</f>
        <v>23</v>
      </c>
      <c r="D28" s="39">
        <f>'1. MGC Ludwigshafen'!R23</f>
        <v>25</v>
      </c>
      <c r="E28" s="39">
        <f>'1. MGC Ludwigshafen'!S23</f>
        <v>20</v>
      </c>
      <c r="F28" s="39">
        <f>'1. MGC Ludwigshafen'!T23</f>
        <v>23</v>
      </c>
      <c r="G28" s="39">
        <f t="shared" si="0"/>
        <v>91</v>
      </c>
    </row>
    <row r="29" spans="1:7" ht="12.75">
      <c r="A29" t="str">
        <f>'1. MGC Ludwigshafen'!B27</f>
        <v>Bittern, Oliver</v>
      </c>
      <c r="B29" t="str">
        <f>'1. MGC Ludwigshafen'!B1</f>
        <v>1. MGC Ludwigshafen</v>
      </c>
      <c r="C29" s="39">
        <f>'1. MGC Ludwigshafen'!B47</f>
        <v>22</v>
      </c>
      <c r="D29" s="39">
        <f>'1. MGC Ludwigshafen'!C47</f>
        <v>25</v>
      </c>
      <c r="E29" s="39">
        <f>'1. MGC Ludwigshafen'!D47</f>
        <v>23</v>
      </c>
      <c r="F29" s="39">
        <f>'1. MGC Ludwigshafen'!E47</f>
        <v>22</v>
      </c>
      <c r="G29" s="39">
        <f t="shared" si="0"/>
        <v>92</v>
      </c>
    </row>
    <row r="30" spans="1:7" ht="12.75">
      <c r="A30" t="str">
        <f>'1. MGC Ludwigshafen'!G27</f>
        <v>Meister, Hans-Peter</v>
      </c>
      <c r="B30" t="str">
        <f>'1. MGC Ludwigshafen'!B1</f>
        <v>1. MGC Ludwigshafen</v>
      </c>
      <c r="C30" s="39">
        <f>'1. MGC Ludwigshafen'!G47</f>
        <v>0</v>
      </c>
      <c r="D30" s="39">
        <f>'1. MGC Ludwigshafen'!H47</f>
        <v>0</v>
      </c>
      <c r="E30" s="39">
        <f>'1. MGC Ludwigshafen'!I47</f>
        <v>0</v>
      </c>
      <c r="F30" s="39">
        <f>'1. MGC Ludwigshafen'!J47</f>
        <v>0</v>
      </c>
      <c r="G30" s="39">
        <f t="shared" si="0"/>
        <v>0</v>
      </c>
    </row>
    <row r="31" spans="1:7" ht="12.75">
      <c r="A31" t="str">
        <f>'1. MGC Ludwigshafen'!L27</f>
        <v> </v>
      </c>
      <c r="B31" t="str">
        <f>'1. MGC Ludwigshafen'!B1</f>
        <v>1. MGC Ludwigshafen</v>
      </c>
      <c r="C31" s="39"/>
      <c r="D31" s="39"/>
      <c r="E31" s="39"/>
      <c r="F31" s="39"/>
      <c r="G31" s="39">
        <f t="shared" si="0"/>
        <v>0</v>
      </c>
    </row>
    <row r="32" spans="1:7" ht="12.75">
      <c r="A32" t="str">
        <f>'1. MGC Ludwigshafen'!Q27</f>
        <v> </v>
      </c>
      <c r="B32" t="str">
        <f>'1. MGC Ludwigshafen'!B1</f>
        <v>1. MGC Ludwigshafen</v>
      </c>
      <c r="C32" s="39"/>
      <c r="D32" s="39"/>
      <c r="E32" s="39"/>
      <c r="F32" s="39"/>
      <c r="G32" s="39">
        <f t="shared" si="0"/>
        <v>0</v>
      </c>
    </row>
    <row r="33" spans="1:7" ht="12.75">
      <c r="A33" t="str">
        <f>'1.BGC Rodalben'!B3</f>
        <v>Keiper, Sven</v>
      </c>
      <c r="B33" t="str">
        <f>'1.BGC Rodalben'!B1</f>
        <v>1. BGC Rodalben</v>
      </c>
      <c r="C33" s="39">
        <f>'1.BGC Rodalben'!B23</f>
        <v>24</v>
      </c>
      <c r="D33" s="39">
        <f>'1.BGC Rodalben'!C23</f>
        <v>29</v>
      </c>
      <c r="E33" s="39">
        <f>'1.BGC Rodalben'!D23</f>
        <v>28</v>
      </c>
      <c r="F33" s="39">
        <f>'1.BGC Rodalben'!E23</f>
        <v>24</v>
      </c>
      <c r="G33" s="39">
        <f t="shared" si="0"/>
        <v>105</v>
      </c>
    </row>
    <row r="34" spans="1:7" ht="12.75">
      <c r="A34" t="str">
        <f>'1.BGC Rodalben'!G3</f>
        <v>Bublitz, Marcus</v>
      </c>
      <c r="B34" t="str">
        <f>'1.BGC Rodalben'!B1</f>
        <v>1. BGC Rodalben</v>
      </c>
      <c r="C34" s="39">
        <f>'1.BGC Rodalben'!G23</f>
        <v>26</v>
      </c>
      <c r="D34" s="39">
        <f>'1.BGC Rodalben'!H23</f>
        <v>30</v>
      </c>
      <c r="E34" s="39">
        <f>'1.BGC Rodalben'!I23</f>
        <v>29</v>
      </c>
      <c r="F34" s="39">
        <f>'1.BGC Rodalben'!J23</f>
        <v>26</v>
      </c>
      <c r="G34" s="39">
        <f t="shared" si="0"/>
        <v>111</v>
      </c>
    </row>
    <row r="35" spans="1:7" ht="12.75">
      <c r="A35" t="str">
        <f>'1.BGC Rodalben'!L3</f>
        <v>Wageck, Uwe</v>
      </c>
      <c r="B35" t="str">
        <f>'1.BGC Rodalben'!B1</f>
        <v>1. BGC Rodalben</v>
      </c>
      <c r="C35" s="39">
        <f>'1.BGC Rodalben'!L23</f>
        <v>28</v>
      </c>
      <c r="D35" s="39">
        <f>'1.BGC Rodalben'!M23</f>
        <v>31</v>
      </c>
      <c r="E35" s="39">
        <f>'1.BGC Rodalben'!N23</f>
        <v>27</v>
      </c>
      <c r="F35" s="39">
        <f>'1.BGC Rodalben'!O23</f>
        <v>26</v>
      </c>
      <c r="G35" s="39">
        <f t="shared" si="0"/>
        <v>112</v>
      </c>
    </row>
    <row r="36" spans="1:7" ht="12.75">
      <c r="A36" t="str">
        <f>'1.BGC Rodalben'!Q3</f>
        <v>Kammer, Hans</v>
      </c>
      <c r="B36" t="str">
        <f>'1.BGC Rodalben'!B1</f>
        <v>1. BGC Rodalben</v>
      </c>
      <c r="C36" s="39">
        <f>'1.BGC Rodalben'!Q23</f>
        <v>26</v>
      </c>
      <c r="D36" s="39">
        <f>'1.BGC Rodalben'!R23</f>
        <v>26</v>
      </c>
      <c r="E36" s="39">
        <f>'1.BGC Rodalben'!S23</f>
        <v>26</v>
      </c>
      <c r="F36" s="39">
        <f>'1.BGC Rodalben'!T23</f>
        <v>30</v>
      </c>
      <c r="G36" s="39">
        <f t="shared" si="0"/>
        <v>108</v>
      </c>
    </row>
    <row r="37" spans="1:7" ht="12.75">
      <c r="A37" t="str">
        <f>'1.BGC Rodalben'!B27</f>
        <v>Rein, Maik</v>
      </c>
      <c r="B37" t="str">
        <f>'1.BGC Rodalben'!B1</f>
        <v>1. BGC Rodalben</v>
      </c>
      <c r="C37" s="39">
        <f>'1.BGC Rodalben'!B47</f>
        <v>22</v>
      </c>
      <c r="D37" s="39">
        <f>'1.BGC Rodalben'!C47</f>
        <v>26</v>
      </c>
      <c r="E37" s="39">
        <f>'1.BGC Rodalben'!D47</f>
        <v>21</v>
      </c>
      <c r="F37" s="39">
        <f>'1.BGC Rodalben'!E47</f>
        <v>23</v>
      </c>
      <c r="G37" s="39">
        <f t="shared" si="0"/>
        <v>92</v>
      </c>
    </row>
    <row r="38" spans="1:7" ht="12.75">
      <c r="A38" t="str">
        <f>'1.BGC Rodalben'!G27</f>
        <v>Wageck,Reinhold</v>
      </c>
      <c r="B38" t="str">
        <f>'1.BGC Rodalben'!B1</f>
        <v>1. BGC Rodalben</v>
      </c>
      <c r="C38" s="39">
        <f>'1.BGC Rodalben'!G47</f>
        <v>33</v>
      </c>
      <c r="D38" s="39">
        <f>'1.BGC Rodalben'!H47</f>
        <v>31</v>
      </c>
      <c r="E38" s="39">
        <f>'1.BGC Rodalben'!I47</f>
        <v>29</v>
      </c>
      <c r="F38" s="39">
        <f>'1.BGC Rodalben'!J47</f>
        <v>35</v>
      </c>
      <c r="G38" s="39">
        <f t="shared" si="0"/>
        <v>128</v>
      </c>
    </row>
    <row r="39" spans="1:7" ht="12.75">
      <c r="A39">
        <f>'1.BGC Rodalben'!L27</f>
        <v>0</v>
      </c>
      <c r="B39" t="str">
        <f>'1.BGC Rodalben'!B1</f>
        <v>1. BGC Rodalben</v>
      </c>
      <c r="C39" s="39">
        <f>'1.BGC Rodalben'!L47</f>
        <v>0</v>
      </c>
      <c r="D39" s="39">
        <f>'1.BGC Rodalben'!M47</f>
        <v>0</v>
      </c>
      <c r="E39" s="39">
        <f>'1.BGC Rodalben'!N47</f>
        <v>0</v>
      </c>
      <c r="F39" s="39">
        <f>'1.BGC Rodalben'!O47</f>
        <v>0</v>
      </c>
      <c r="G39" s="39">
        <f t="shared" si="0"/>
        <v>0</v>
      </c>
    </row>
    <row r="40" spans="1:7" ht="12.75">
      <c r="A40" t="str">
        <f>'1.BGC Rodalben'!Q27</f>
        <v> </v>
      </c>
      <c r="B40" t="str">
        <f>'1.BGC Rodalben'!B1</f>
        <v>1. BGC Rodalben</v>
      </c>
      <c r="C40" s="39"/>
      <c r="D40" s="39"/>
      <c r="E40" s="39"/>
      <c r="F40" s="39"/>
      <c r="G40" s="39">
        <f t="shared" si="0"/>
        <v>0</v>
      </c>
    </row>
    <row r="41" spans="1:7" ht="12.75">
      <c r="A41" t="str">
        <f>'1.BGC Brücken'!B3</f>
        <v>Wagner, Christina</v>
      </c>
      <c r="B41" t="str">
        <f>'1.BGC Brücken'!B1</f>
        <v>1.BGC Brücken</v>
      </c>
      <c r="C41" s="39">
        <f>'1.BGC Brücken'!B23</f>
        <v>31</v>
      </c>
      <c r="D41" s="39">
        <f>'1.BGC Brücken'!C23</f>
        <v>32</v>
      </c>
      <c r="E41" s="39">
        <f>'1.BGC Brücken'!D23</f>
        <v>33</v>
      </c>
      <c r="F41" s="39">
        <f>'1.BGC Brücken'!E23</f>
        <v>38</v>
      </c>
      <c r="G41" s="39">
        <f t="shared" si="0"/>
        <v>134</v>
      </c>
    </row>
    <row r="42" spans="1:7" ht="12.75">
      <c r="A42" t="str">
        <f>'1.BGC Brücken'!G3</f>
        <v>Annweiler, Jasmin</v>
      </c>
      <c r="B42" t="str">
        <f>'1.BGC Brücken'!B1</f>
        <v>1.BGC Brücken</v>
      </c>
      <c r="C42" s="39">
        <f>'1.BGC Brücken'!G23</f>
        <v>30</v>
      </c>
      <c r="D42" s="39">
        <f>'1.BGC Brücken'!H23</f>
        <v>28</v>
      </c>
      <c r="E42" s="39">
        <f>'1.BGC Brücken'!I23</f>
        <v>26</v>
      </c>
      <c r="F42" s="39">
        <f>'1.BGC Brücken'!J23</f>
        <v>33</v>
      </c>
      <c r="G42" s="39">
        <f t="shared" si="0"/>
        <v>117</v>
      </c>
    </row>
    <row r="43" spans="1:7" ht="12.75">
      <c r="A43" t="str">
        <f>'1.BGC Brücken'!L3</f>
        <v>Weingart, Gernot</v>
      </c>
      <c r="B43" t="str">
        <f>'1.BGC Brücken'!B1</f>
        <v>1.BGC Brücken</v>
      </c>
      <c r="C43" s="39">
        <f>'1.BGC Brücken'!L23</f>
        <v>28</v>
      </c>
      <c r="D43" s="39">
        <f>'1.BGC Brücken'!M23</f>
        <v>33</v>
      </c>
      <c r="E43" s="39">
        <f>'1.BGC Brücken'!N23</f>
        <v>29</v>
      </c>
      <c r="F43" s="39">
        <f>'1.BGC Brücken'!O23</f>
        <v>35</v>
      </c>
      <c r="G43" s="39">
        <f t="shared" si="0"/>
        <v>125</v>
      </c>
    </row>
    <row r="44" spans="1:7" ht="12.75">
      <c r="A44" t="str">
        <f>'1.BGC Brücken'!Q3</f>
        <v>Wagner, Michael</v>
      </c>
      <c r="B44" t="str">
        <f>'1.BGC Brücken'!B1</f>
        <v>1.BGC Brücken</v>
      </c>
      <c r="C44" s="39">
        <f>'1.BGC Brücken'!Q23</f>
        <v>24</v>
      </c>
      <c r="D44" s="39">
        <f>'1.BGC Brücken'!R23</f>
        <v>27</v>
      </c>
      <c r="E44" s="39">
        <f>'1.BGC Brücken'!S23</f>
        <v>23</v>
      </c>
      <c r="F44" s="39">
        <f>'1.BGC Brücken'!T23</f>
        <v>29</v>
      </c>
      <c r="G44" s="39">
        <f t="shared" si="0"/>
        <v>103</v>
      </c>
    </row>
    <row r="45" spans="1:7" ht="12.75">
      <c r="A45" t="str">
        <f>'1.BGC Brücken'!B27</f>
        <v>Dahl, Roland</v>
      </c>
      <c r="B45" t="str">
        <f>'1.BGC Brücken'!B1</f>
        <v>1.BGC Brücken</v>
      </c>
      <c r="C45" s="39">
        <f>'1.BGC Brücken'!B47</f>
        <v>30</v>
      </c>
      <c r="D45" s="39">
        <f>'1.BGC Brücken'!C47</f>
        <v>24</v>
      </c>
      <c r="E45" s="39">
        <f>'1.BGC Brücken'!D47</f>
        <v>30</v>
      </c>
      <c r="F45" s="39">
        <f>'1.BGC Brücken'!E47</f>
        <v>24</v>
      </c>
      <c r="G45" s="39">
        <f t="shared" si="0"/>
        <v>108</v>
      </c>
    </row>
    <row r="46" spans="1:7" ht="12.75">
      <c r="A46" t="str">
        <f>'1.BGC Brücken'!G27</f>
        <v>Wagner, Lisa</v>
      </c>
      <c r="B46" t="str">
        <f>'1.BGC Brücken'!B1</f>
        <v>1.BGC Brücken</v>
      </c>
      <c r="C46" s="39">
        <f>'1.BGC Brücken'!G47</f>
        <v>0</v>
      </c>
      <c r="D46" s="39">
        <f>'1.BGC Brücken'!H47</f>
        <v>0</v>
      </c>
      <c r="E46" s="39">
        <f>'1.BGC Brücken'!I47</f>
        <v>0</v>
      </c>
      <c r="F46" s="39">
        <f>'1.BGC Brücken'!J47</f>
        <v>0</v>
      </c>
      <c r="G46" s="39">
        <f t="shared" si="0"/>
        <v>0</v>
      </c>
    </row>
    <row r="47" spans="1:7" ht="12.75">
      <c r="A47">
        <f>'1.BGC Brücken'!L27</f>
        <v>0</v>
      </c>
      <c r="B47" t="str">
        <f>'1.BGC Brücken'!B1</f>
        <v>1.BGC Brücken</v>
      </c>
      <c r="C47" s="39"/>
      <c r="D47" s="39"/>
      <c r="E47" s="39"/>
      <c r="F47" s="39"/>
      <c r="G47" s="39">
        <f t="shared" si="0"/>
        <v>0</v>
      </c>
    </row>
    <row r="48" spans="1:7" ht="12.75">
      <c r="A48" t="str">
        <f>'1.BGC Brücken'!Q27</f>
        <v> </v>
      </c>
      <c r="B48" t="str">
        <f>'1.BGC Brücken'!B1</f>
        <v>1.BGC Brücken</v>
      </c>
      <c r="C48" s="39"/>
      <c r="D48" s="39"/>
      <c r="E48" s="39"/>
      <c r="F48" s="39"/>
      <c r="G48" s="39">
        <f t="shared" si="0"/>
        <v>0</v>
      </c>
    </row>
    <row r="49" ht="12.75">
      <c r="G49" s="39"/>
    </row>
    <row r="50" ht="12.75">
      <c r="G50" s="39"/>
    </row>
    <row r="51" ht="12.75">
      <c r="G51" s="39"/>
    </row>
    <row r="52" ht="12.75">
      <c r="G52" s="39"/>
    </row>
    <row r="53" ht="12.75">
      <c r="G53" s="39"/>
    </row>
    <row r="54" ht="12.75">
      <c r="G54" s="39"/>
    </row>
    <row r="55" spans="1:7" ht="12.75">
      <c r="A55" t="str">
        <f>'Damen MGC Bad Bodendorf'!B3</f>
        <v>Knetsch, Monika</v>
      </c>
      <c r="B55" t="str">
        <f>'Damen MGC Bad Bodendorf'!B1</f>
        <v>MGC Bad Bodendorf</v>
      </c>
      <c r="C55" s="39">
        <f>'Damen MGC Bad Bodendorf'!B23</f>
        <v>27</v>
      </c>
      <c r="D55" s="39">
        <f>'Damen MGC Bad Bodendorf'!C23</f>
        <v>34</v>
      </c>
      <c r="E55" s="39">
        <f>'Damen MGC Bad Bodendorf'!D23</f>
        <v>30</v>
      </c>
      <c r="F55" s="39">
        <f>'Damen MGC Bad Bodendorf'!E23</f>
        <v>30</v>
      </c>
      <c r="G55" s="39">
        <f t="shared" si="0"/>
        <v>121</v>
      </c>
    </row>
    <row r="56" spans="1:7" ht="12.75">
      <c r="A56" t="str">
        <f>'Damen MGC Bad Bodendorf'!G3</f>
        <v>Reisdorf, Anneliese</v>
      </c>
      <c r="B56" t="str">
        <f>'Damen MGC Bad Bodendorf'!B1</f>
        <v>MGC Bad Bodendorf</v>
      </c>
      <c r="C56" s="39">
        <f>'Damen MGC Bad Bodendorf'!G23</f>
        <v>34</v>
      </c>
      <c r="D56" s="39">
        <f>'Damen MGC Bad Bodendorf'!H23</f>
        <v>30</v>
      </c>
      <c r="E56" s="39">
        <f>'Damen MGC Bad Bodendorf'!I23</f>
        <v>36</v>
      </c>
      <c r="F56" s="39">
        <f>'Damen MGC Bad Bodendorf'!J23</f>
        <v>24</v>
      </c>
      <c r="G56" s="39">
        <f t="shared" si="0"/>
        <v>124</v>
      </c>
    </row>
    <row r="57" spans="1:7" ht="12.75">
      <c r="A57" t="str">
        <f>'Damen MGC Bad Bodendorf'!L3</f>
        <v>Reisdorff,Cristine</v>
      </c>
      <c r="B57" t="str">
        <f>'Damen MGC Bad Bodendorf'!B1</f>
        <v>MGC Bad Bodendorf</v>
      </c>
      <c r="C57" s="39">
        <f>'Damen MGC Bad Bodendorf'!L23</f>
        <v>31</v>
      </c>
      <c r="D57" s="39">
        <f>'Damen MGC Bad Bodendorf'!M23</f>
        <v>30</v>
      </c>
      <c r="E57" s="39">
        <f>'Damen MGC Bad Bodendorf'!N23</f>
        <v>28</v>
      </c>
      <c r="F57" s="39">
        <f>'Damen MGC Bad Bodendorf'!O23</f>
        <v>32</v>
      </c>
      <c r="G57" s="39">
        <f t="shared" si="0"/>
        <v>121</v>
      </c>
    </row>
    <row r="58" spans="1:7" ht="12.75">
      <c r="A58" t="str">
        <f>'Damen MGC Bad Bodendorf'!Q3</f>
        <v> </v>
      </c>
      <c r="B58" t="str">
        <f>'Damen MGC Bad Bodendorf'!B1</f>
        <v>MGC Bad Bodendorf</v>
      </c>
      <c r="C58" s="39">
        <f>'Damen MGC Bad Bodendorf'!Q23</f>
        <v>0</v>
      </c>
      <c r="D58" s="39">
        <f>'Damen MGC Bad Bodendorf'!R23</f>
        <v>0</v>
      </c>
      <c r="E58" s="39">
        <f>'Damen MGC Bad Bodendorf'!S23</f>
        <v>0</v>
      </c>
      <c r="F58" s="39">
        <f>'Damen MGC Bad Bodendorf'!T23</f>
        <v>0</v>
      </c>
      <c r="G58" s="39">
        <f t="shared" si="0"/>
        <v>0</v>
      </c>
    </row>
    <row r="59" spans="1:7" ht="12.75">
      <c r="A59" t="str">
        <f>'Damen MGC Bad Bodendorf'!B27</f>
        <v> </v>
      </c>
      <c r="B59" t="str">
        <f>'Damen MGC Bad Bodendorf'!B1</f>
        <v>MGC Bad Bodendorf</v>
      </c>
      <c r="C59" s="39">
        <f>'Damen MGC Bad Bodendorf'!B47</f>
        <v>0</v>
      </c>
      <c r="D59" s="39">
        <f>'Damen MGC Bad Bodendorf'!C47</f>
        <v>0</v>
      </c>
      <c r="E59" s="39">
        <f>'Damen MGC Bad Bodendorf'!D47</f>
        <v>0</v>
      </c>
      <c r="F59" s="39">
        <f>'Damen MGC Bad Bodendorf'!E47</f>
        <v>0</v>
      </c>
      <c r="G59" s="39">
        <f t="shared" si="0"/>
        <v>0</v>
      </c>
    </row>
    <row r="60" spans="1:7" ht="12.75">
      <c r="A60">
        <f>'Damen B'!A3</f>
        <v>0</v>
      </c>
      <c r="B60" t="str">
        <f>'Damen B'!A1</f>
        <v>Damen Mann B</v>
      </c>
      <c r="C60" s="39">
        <f>'Damen B'!A23</f>
        <v>0</v>
      </c>
      <c r="D60" s="39">
        <f>'Damen B'!B23</f>
        <v>0</v>
      </c>
      <c r="E60" s="39">
        <f>'Damen B'!C23</f>
        <v>0</v>
      </c>
      <c r="F60" s="39">
        <f>'Damen B'!D23</f>
        <v>0</v>
      </c>
      <c r="G60" s="39">
        <f t="shared" si="0"/>
        <v>0</v>
      </c>
    </row>
    <row r="61" spans="1:7" ht="12.75">
      <c r="A61">
        <f>'Damen B'!F3</f>
        <v>0</v>
      </c>
      <c r="B61" t="str">
        <f>'Damen B'!A1</f>
        <v>Damen Mann B</v>
      </c>
      <c r="C61" s="39">
        <f>'Damen B'!F23</f>
        <v>0</v>
      </c>
      <c r="D61" s="39">
        <f>'Damen B'!G23</f>
        <v>0</v>
      </c>
      <c r="E61" s="39">
        <f>'Damen B'!H23</f>
        <v>0</v>
      </c>
      <c r="F61" s="39">
        <f>'Damen B'!I23</f>
        <v>0</v>
      </c>
      <c r="G61" s="39">
        <f t="shared" si="0"/>
        <v>0</v>
      </c>
    </row>
    <row r="62" spans="1:7" ht="12.75">
      <c r="A62">
        <f>'Damen B'!K3</f>
        <v>0</v>
      </c>
      <c r="B62" t="str">
        <f>'Damen B'!A1</f>
        <v>Damen Mann B</v>
      </c>
      <c r="C62" s="39">
        <f>'Damen B'!K23</f>
        <v>0</v>
      </c>
      <c r="D62" s="39">
        <f>'Damen B'!L23</f>
        <v>0</v>
      </c>
      <c r="E62" s="39">
        <f>'Damen B'!M23</f>
        <v>0</v>
      </c>
      <c r="F62" s="39">
        <f>'Damen B'!N23</f>
        <v>0</v>
      </c>
      <c r="G62" s="39">
        <f t="shared" si="0"/>
        <v>0</v>
      </c>
    </row>
    <row r="63" spans="1:7" ht="12.75">
      <c r="A63" t="str">
        <f>'Damen B'!P3</f>
        <v> </v>
      </c>
      <c r="B63" t="str">
        <f>'Damen B'!A1</f>
        <v>Damen Mann B</v>
      </c>
      <c r="C63" s="39">
        <f>'Damen B'!P23</f>
        <v>0</v>
      </c>
      <c r="D63" s="39">
        <f>'Damen B'!Q23</f>
        <v>0</v>
      </c>
      <c r="E63" s="39">
        <f>'Damen B'!R23</f>
        <v>0</v>
      </c>
      <c r="F63" s="39">
        <f>'Damen B'!S23</f>
        <v>0</v>
      </c>
      <c r="G63" s="39">
        <f t="shared" si="0"/>
        <v>0</v>
      </c>
    </row>
    <row r="64" spans="1:7" ht="12.75">
      <c r="A64" t="str">
        <f>'Damen B'!A27</f>
        <v> </v>
      </c>
      <c r="B64" t="str">
        <f>'Damen B'!A1</f>
        <v>Damen Mann B</v>
      </c>
      <c r="C64" s="39">
        <f>'Damen B'!A47</f>
        <v>0</v>
      </c>
      <c r="D64" s="39">
        <f>'Damen B'!B47</f>
        <v>0</v>
      </c>
      <c r="E64" s="39">
        <f>'Damen B'!C47</f>
        <v>0</v>
      </c>
      <c r="F64" s="39">
        <f>'Damen B'!D47</f>
        <v>0</v>
      </c>
      <c r="G64" s="39">
        <f t="shared" si="0"/>
        <v>0</v>
      </c>
    </row>
    <row r="67" spans="3:7" ht="12.75">
      <c r="C67" s="39"/>
      <c r="D67" s="39"/>
      <c r="E67" s="39"/>
      <c r="F67" s="39"/>
      <c r="G67" s="39"/>
    </row>
    <row r="68" spans="3:7" ht="12.75">
      <c r="C68" s="39"/>
      <c r="D68" s="39"/>
      <c r="E68" s="39"/>
      <c r="F68" s="39"/>
      <c r="G68" s="39"/>
    </row>
    <row r="69" spans="3:7" ht="12.75">
      <c r="C69" s="39"/>
      <c r="D69" s="39"/>
      <c r="E69" s="39"/>
      <c r="F69" s="39"/>
      <c r="G69" s="39"/>
    </row>
    <row r="70" spans="3:7" ht="12.75">
      <c r="C70" s="39"/>
      <c r="D70" s="39"/>
      <c r="E70" s="39"/>
      <c r="F70" s="39"/>
      <c r="G70" s="39"/>
    </row>
    <row r="71" spans="3:6" ht="12.75">
      <c r="C71" s="39"/>
      <c r="D71" s="39"/>
      <c r="E71" s="39"/>
      <c r="F71" s="39"/>
    </row>
    <row r="72" spans="3:6" ht="12.75">
      <c r="C72" s="39"/>
      <c r="D72" s="39"/>
      <c r="E72" s="39"/>
      <c r="F72" s="39"/>
    </row>
    <row r="73" spans="3:6" ht="12.75">
      <c r="C73" s="39"/>
      <c r="D73" s="39"/>
      <c r="E73" s="39"/>
      <c r="F73" s="39"/>
    </row>
    <row r="74" spans="3:6" ht="12.75">
      <c r="C74" s="39"/>
      <c r="D74" s="39"/>
      <c r="E74" s="39"/>
      <c r="F74" s="39"/>
    </row>
    <row r="75" spans="3:6" ht="12.75">
      <c r="C75" s="39"/>
      <c r="D75" s="39"/>
      <c r="E75" s="39"/>
      <c r="F75" s="39"/>
    </row>
    <row r="76" spans="3:6" ht="12.75">
      <c r="C76" s="39"/>
      <c r="D76" s="39"/>
      <c r="E76" s="39"/>
      <c r="F76" s="39"/>
    </row>
  </sheetData>
  <sheetProtection/>
  <printOptions/>
  <pageMargins left="0.3937007874015748" right="0.3937007874015748" top="0.35433070866141736" bottom="0.4724409448818898" header="0.2755905511811024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H2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4.28125" style="0" customWidth="1"/>
    <col min="2" max="2" width="27.00390625" style="0" customWidth="1"/>
  </cols>
  <sheetData>
    <row r="1" spans="2:8" ht="19.5" thickBot="1" thickTop="1">
      <c r="B1" s="74" t="str">
        <f>'Damen MGC Bad Bodendorf'!B1</f>
        <v>MGC Bad Bodendorf</v>
      </c>
      <c r="C1" s="85" t="s">
        <v>71</v>
      </c>
      <c r="D1" s="85" t="s">
        <v>72</v>
      </c>
      <c r="E1" s="85" t="s">
        <v>73</v>
      </c>
      <c r="F1" s="85" t="s">
        <v>74</v>
      </c>
      <c r="G1" s="75" t="s">
        <v>75</v>
      </c>
      <c r="H1" s="110" t="s">
        <v>4</v>
      </c>
    </row>
    <row r="2" spans="1:8" ht="19.5" thickBot="1" thickTop="1">
      <c r="A2" s="64">
        <v>1</v>
      </c>
      <c r="B2" s="124" t="str">
        <f>Temporär!A55</f>
        <v>Knetsch, Monika</v>
      </c>
      <c r="C2" s="65">
        <f>Temporär!C55</f>
        <v>27</v>
      </c>
      <c r="D2" s="65">
        <f>Temporär!D55</f>
        <v>34</v>
      </c>
      <c r="E2" s="65">
        <f>Temporär!E55</f>
        <v>30</v>
      </c>
      <c r="F2" s="65">
        <f>Temporär!F55</f>
        <v>30</v>
      </c>
      <c r="G2" s="82">
        <f>SUM(C2:F2)</f>
        <v>121</v>
      </c>
      <c r="H2" s="78">
        <f>G2/4</f>
        <v>30.25</v>
      </c>
    </row>
    <row r="3" spans="1:8" ht="18.75" thickBot="1">
      <c r="A3" s="66">
        <v>2</v>
      </c>
      <c r="B3" s="125" t="str">
        <f>Temporär!A56</f>
        <v>Reisdorf, Anneliese</v>
      </c>
      <c r="C3" s="67">
        <f>Temporär!C56</f>
        <v>34</v>
      </c>
      <c r="D3" s="67">
        <f>Temporär!D56</f>
        <v>30</v>
      </c>
      <c r="E3" s="67">
        <f>Temporär!E56</f>
        <v>36</v>
      </c>
      <c r="F3" s="67">
        <f>Temporär!F56</f>
        <v>24</v>
      </c>
      <c r="G3" s="83">
        <f>SUM(C3:F3)</f>
        <v>124</v>
      </c>
      <c r="H3" s="79">
        <f>G3/4</f>
        <v>31</v>
      </c>
    </row>
    <row r="4" spans="1:8" ht="18.75" thickBot="1">
      <c r="A4" s="68">
        <v>3</v>
      </c>
      <c r="B4" s="126" t="str">
        <f>Temporär!A57</f>
        <v>Reisdorff,Cristine</v>
      </c>
      <c r="C4" s="69">
        <f>Temporär!C57</f>
        <v>31</v>
      </c>
      <c r="D4" s="69">
        <f>Temporär!D57</f>
        <v>30</v>
      </c>
      <c r="E4" s="69">
        <f>Temporär!E57</f>
        <v>28</v>
      </c>
      <c r="F4" s="69">
        <f>Temporär!F57</f>
        <v>32</v>
      </c>
      <c r="G4" s="84">
        <f>SUM(C4:F4)</f>
        <v>121</v>
      </c>
      <c r="H4" s="80">
        <f>G4/4</f>
        <v>30.25</v>
      </c>
    </row>
    <row r="5" spans="1:8" ht="19.5" thickBot="1" thickTop="1">
      <c r="A5" s="36"/>
      <c r="B5" s="36"/>
      <c r="C5" s="70">
        <f>C2+C3+C4</f>
        <v>92</v>
      </c>
      <c r="D5" s="71">
        <f>D2+D3+D4</f>
        <v>94</v>
      </c>
      <c r="E5" s="71">
        <f>E2+E3+E4</f>
        <v>94</v>
      </c>
      <c r="F5" s="71">
        <f>F2+F3+F4</f>
        <v>86</v>
      </c>
      <c r="G5" s="86">
        <f>SUM(C5:F5)</f>
        <v>366</v>
      </c>
      <c r="H5" s="73">
        <f>G5/12</f>
        <v>30.5</v>
      </c>
    </row>
    <row r="6" spans="1:8" ht="19.5" thickBot="1" thickTop="1">
      <c r="A6" s="36"/>
      <c r="B6" s="36"/>
      <c r="C6" s="127"/>
      <c r="D6" s="127"/>
      <c r="E6" s="127"/>
      <c r="F6" s="127"/>
      <c r="G6" s="127"/>
      <c r="H6" s="123"/>
    </row>
    <row r="7" spans="1:8" ht="19.5" thickBot="1" thickTop="1">
      <c r="A7" s="115" t="s">
        <v>117</v>
      </c>
      <c r="B7" s="116"/>
      <c r="C7" s="107"/>
      <c r="D7" s="107"/>
      <c r="E7" s="107"/>
      <c r="F7" s="107"/>
      <c r="G7" s="84">
        <f>SUM(C7:F7)</f>
        <v>0</v>
      </c>
      <c r="H7" s="80">
        <f>G7/4</f>
        <v>0</v>
      </c>
    </row>
    <row r="8" spans="1:8" ht="18.75" thickBot="1">
      <c r="A8" s="117" t="s">
        <v>118</v>
      </c>
      <c r="B8" s="118"/>
      <c r="C8" s="109"/>
      <c r="D8" s="109"/>
      <c r="E8" s="109"/>
      <c r="F8" s="109"/>
      <c r="G8" s="84">
        <f>SUM(C8:F8)</f>
        <v>0</v>
      </c>
      <c r="H8" s="80">
        <f>G8/4</f>
        <v>0</v>
      </c>
    </row>
    <row r="9" spans="1:8" ht="19.5" thickBot="1" thickTop="1">
      <c r="A9" s="119" t="s">
        <v>119</v>
      </c>
      <c r="B9" s="120"/>
      <c r="C9" s="121"/>
      <c r="D9" s="121"/>
      <c r="E9" s="121"/>
      <c r="F9" s="121"/>
      <c r="G9" s="84">
        <f>SUM(C9:F9)</f>
        <v>0</v>
      </c>
      <c r="H9" s="80">
        <f>G9/4</f>
        <v>0</v>
      </c>
    </row>
    <row r="10" ht="13.5" thickTop="1"/>
    <row r="11" ht="13.5" thickBot="1"/>
    <row r="12" spans="2:8" ht="19.5" thickBot="1" thickTop="1">
      <c r="B12" s="74" t="str">
        <f>'Damen B'!A1</f>
        <v>Damen Mann B</v>
      </c>
      <c r="C12" s="85" t="s">
        <v>71</v>
      </c>
      <c r="D12" s="85" t="s">
        <v>72</v>
      </c>
      <c r="E12" s="85" t="s">
        <v>73</v>
      </c>
      <c r="F12" s="85" t="s">
        <v>74</v>
      </c>
      <c r="G12" s="75" t="s">
        <v>75</v>
      </c>
      <c r="H12" s="110" t="s">
        <v>4</v>
      </c>
    </row>
    <row r="13" spans="1:8" ht="19.5" thickBot="1" thickTop="1">
      <c r="A13" s="64">
        <v>1</v>
      </c>
      <c r="B13" s="124"/>
      <c r="C13" s="107">
        <f>Temporär!C60</f>
        <v>0</v>
      </c>
      <c r="D13" s="107">
        <f>Temporär!D60</f>
        <v>0</v>
      </c>
      <c r="E13" s="107">
        <f>Temporär!E60</f>
        <v>0</v>
      </c>
      <c r="F13" s="107">
        <f>Temporär!F60</f>
        <v>0</v>
      </c>
      <c r="G13" s="82">
        <f>SUM(C13:F13)</f>
        <v>0</v>
      </c>
      <c r="H13" s="78">
        <f>G13/4</f>
        <v>0</v>
      </c>
    </row>
    <row r="14" spans="1:8" ht="18.75" thickBot="1">
      <c r="A14" s="66">
        <v>2</v>
      </c>
      <c r="B14" s="125"/>
      <c r="C14" s="108">
        <f>Temporär!C61</f>
        <v>0</v>
      </c>
      <c r="D14" s="108">
        <f>Temporär!D61</f>
        <v>0</v>
      </c>
      <c r="E14" s="108">
        <f>Temporär!E61</f>
        <v>0</v>
      </c>
      <c r="F14" s="108">
        <f>Temporär!F61</f>
        <v>0</v>
      </c>
      <c r="G14" s="83">
        <f>SUM(C14:F14)</f>
        <v>0</v>
      </c>
      <c r="H14" s="79">
        <f>G14/4</f>
        <v>0</v>
      </c>
    </row>
    <row r="15" spans="1:8" ht="18.75" thickBot="1">
      <c r="A15" s="68">
        <v>3</v>
      </c>
      <c r="B15" s="126"/>
      <c r="C15" s="109">
        <f>Temporär!C62</f>
        <v>0</v>
      </c>
      <c r="D15" s="109">
        <f>Temporär!D62</f>
        <v>0</v>
      </c>
      <c r="E15" s="109">
        <f>Temporär!E62</f>
        <v>0</v>
      </c>
      <c r="F15" s="109">
        <f>Temporär!F62</f>
        <v>0</v>
      </c>
      <c r="G15" s="84">
        <f>SUM(C15:F15)</f>
        <v>0</v>
      </c>
      <c r="H15" s="80">
        <f>G15/4</f>
        <v>0</v>
      </c>
    </row>
    <row r="16" spans="1:8" ht="19.5" thickBot="1" thickTop="1">
      <c r="A16" s="36"/>
      <c r="B16" s="36"/>
      <c r="C16" s="70">
        <f>C13+C14+C15</f>
        <v>0</v>
      </c>
      <c r="D16" s="71">
        <f>D13+D14+D15</f>
        <v>0</v>
      </c>
      <c r="E16" s="71">
        <f>E13+E14+E15</f>
        <v>0</v>
      </c>
      <c r="F16" s="71">
        <f>F13+F14+F15</f>
        <v>0</v>
      </c>
      <c r="G16" s="86">
        <f>SUM(C16:F16)</f>
        <v>0</v>
      </c>
      <c r="H16" s="73">
        <f>G16/12</f>
        <v>0</v>
      </c>
    </row>
    <row r="17" spans="1:7" ht="14.25" thickBot="1" thickTop="1">
      <c r="A17" s="1"/>
      <c r="B17" s="1"/>
      <c r="C17" s="35" t="s">
        <v>8</v>
      </c>
      <c r="D17" s="35" t="s">
        <v>8</v>
      </c>
      <c r="E17" s="35" t="s">
        <v>8</v>
      </c>
      <c r="F17" s="35" t="s">
        <v>8</v>
      </c>
      <c r="G17" s="35"/>
    </row>
    <row r="18" spans="1:8" ht="19.5" thickBot="1" thickTop="1">
      <c r="A18" s="115" t="s">
        <v>117</v>
      </c>
      <c r="B18" s="116"/>
      <c r="C18" s="107"/>
      <c r="D18" s="107"/>
      <c r="E18" s="107"/>
      <c r="F18" s="107"/>
      <c r="G18" s="84">
        <f>SUM(C18:F18)</f>
        <v>0</v>
      </c>
      <c r="H18" s="80">
        <f>G18/4</f>
        <v>0</v>
      </c>
    </row>
    <row r="19" spans="1:8" ht="18.75" thickBot="1">
      <c r="A19" s="117" t="s">
        <v>118</v>
      </c>
      <c r="B19" s="118"/>
      <c r="C19" s="109"/>
      <c r="D19" s="109"/>
      <c r="E19" s="109"/>
      <c r="F19" s="109"/>
      <c r="G19" s="84">
        <f>SUM(C19:F19)</f>
        <v>0</v>
      </c>
      <c r="H19" s="80">
        <f>G19/4</f>
        <v>0</v>
      </c>
    </row>
    <row r="20" spans="1:8" ht="19.5" thickBot="1" thickTop="1">
      <c r="A20" s="119" t="s">
        <v>119</v>
      </c>
      <c r="B20" s="120"/>
      <c r="C20" s="121"/>
      <c r="D20" s="121"/>
      <c r="E20" s="121"/>
      <c r="F20" s="121"/>
      <c r="G20" s="84">
        <f>SUM(C20:F20)</f>
        <v>0</v>
      </c>
      <c r="H20" s="80">
        <f>G20/4</f>
        <v>0</v>
      </c>
    </row>
    <row r="21" ht="13.5" thickTop="1"/>
  </sheetData>
  <sheetProtection/>
  <conditionalFormatting sqref="C16:G17 C5:G6 C7:F9 C18:F20">
    <cfRule type="cellIs" priority="1" dxfId="19" operator="greaterThan" stopIfTrue="1">
      <formula>1</formula>
    </cfRule>
  </conditionalFormatting>
  <conditionalFormatting sqref="C13:F15">
    <cfRule type="cellIs" priority="2" dxfId="19" operator="equal" stopIfTrue="1">
      <formula>C17</formula>
    </cfRule>
  </conditionalFormatting>
  <conditionalFormatting sqref="C2:F4">
    <cfRule type="cellIs" priority="3" dxfId="19" operator="equal" stopIfTrue="1">
      <formula>C9</formula>
    </cfRule>
  </conditionalFormatting>
  <conditionalFormatting sqref="G7:G9 G18:G20">
    <cfRule type="cellIs" priority="4" dxfId="0" operator="equal" stopIfTrue="1">
      <formula>"b10"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T47"/>
  <sheetViews>
    <sheetView zoomScalePageLayoutView="0" workbookViewId="0" topLeftCell="A1">
      <selection activeCell="O23" sqref="O23"/>
    </sheetView>
  </sheetViews>
  <sheetFormatPr defaultColWidth="11.421875" defaultRowHeight="12.75"/>
  <cols>
    <col min="1" max="1" width="3.57421875" style="194" customWidth="1"/>
    <col min="2" max="5" width="4.140625" style="0" customWidth="1"/>
    <col min="6" max="6" width="8.7109375" style="0" customWidth="1"/>
    <col min="7" max="10" width="4.140625" style="0" customWidth="1"/>
    <col min="11" max="11" width="8.7109375" style="0" customWidth="1"/>
    <col min="12" max="15" width="4.140625" style="0" customWidth="1"/>
    <col min="16" max="16" width="8.7109375" style="0" customWidth="1"/>
    <col min="17" max="20" width="4.140625" style="0" customWidth="1"/>
    <col min="21" max="21" width="8.7109375" style="0" customWidth="1"/>
    <col min="22" max="25" width="4.140625" style="0" customWidth="1"/>
  </cols>
  <sheetData>
    <row r="1" spans="2:7" ht="22.5" customHeight="1">
      <c r="B1" s="44" t="s">
        <v>110</v>
      </c>
      <c r="C1" s="43"/>
      <c r="D1" s="43"/>
      <c r="E1" s="43"/>
      <c r="F1" s="43"/>
      <c r="G1" s="40"/>
    </row>
    <row r="2" spans="2:17" ht="22.5" customHeight="1">
      <c r="B2" s="58" t="s">
        <v>104</v>
      </c>
      <c r="C2" s="40"/>
      <c r="D2" s="40"/>
      <c r="E2" s="40"/>
      <c r="F2" s="40"/>
      <c r="G2" s="58" t="s">
        <v>105</v>
      </c>
      <c r="L2" s="58" t="s">
        <v>106</v>
      </c>
      <c r="Q2" s="33" t="s">
        <v>102</v>
      </c>
    </row>
    <row r="3" spans="2:20" ht="16.5" customHeight="1">
      <c r="B3" s="48" t="s">
        <v>150</v>
      </c>
      <c r="C3" s="49"/>
      <c r="D3" s="49"/>
      <c r="E3" s="49"/>
      <c r="F3" s="50"/>
      <c r="G3" s="48" t="s">
        <v>210</v>
      </c>
      <c r="H3" s="49"/>
      <c r="I3" s="49"/>
      <c r="J3" s="49"/>
      <c r="K3" s="50"/>
      <c r="L3" s="48" t="s">
        <v>212</v>
      </c>
      <c r="M3" s="49"/>
      <c r="N3" s="49"/>
      <c r="O3" s="49"/>
      <c r="P3" s="50"/>
      <c r="Q3" s="48" t="s">
        <v>8</v>
      </c>
      <c r="R3" s="49"/>
      <c r="S3" s="49"/>
      <c r="T3" s="49"/>
    </row>
    <row r="5" spans="1:20" ht="12.75">
      <c r="A5" s="194">
        <v>1</v>
      </c>
      <c r="B5" s="37">
        <v>2</v>
      </c>
      <c r="C5" s="37">
        <v>2</v>
      </c>
      <c r="D5" s="37">
        <v>2</v>
      </c>
      <c r="E5" s="37">
        <v>1</v>
      </c>
      <c r="G5" s="37">
        <v>2</v>
      </c>
      <c r="H5" s="37">
        <v>2</v>
      </c>
      <c r="I5" s="37">
        <v>2</v>
      </c>
      <c r="J5" s="37">
        <v>2</v>
      </c>
      <c r="L5" s="37">
        <v>2</v>
      </c>
      <c r="M5" s="37">
        <v>1</v>
      </c>
      <c r="N5" s="37">
        <v>1</v>
      </c>
      <c r="O5" s="37">
        <v>2</v>
      </c>
      <c r="Q5" s="37"/>
      <c r="R5" s="37"/>
      <c r="S5" s="37"/>
      <c r="T5" s="37"/>
    </row>
    <row r="6" spans="1:20" ht="12.75">
      <c r="A6" s="194">
        <v>2</v>
      </c>
      <c r="B6" s="37">
        <v>1</v>
      </c>
      <c r="C6" s="37">
        <v>3</v>
      </c>
      <c r="D6" s="37">
        <v>1</v>
      </c>
      <c r="E6" s="37">
        <v>1</v>
      </c>
      <c r="G6" s="37">
        <v>3</v>
      </c>
      <c r="H6" s="37">
        <v>2</v>
      </c>
      <c r="I6" s="37">
        <v>1</v>
      </c>
      <c r="J6" s="37">
        <v>1</v>
      </c>
      <c r="L6" s="37">
        <v>1</v>
      </c>
      <c r="M6" s="37">
        <v>2</v>
      </c>
      <c r="N6" s="37">
        <v>1</v>
      </c>
      <c r="O6" s="37">
        <v>1</v>
      </c>
      <c r="Q6" s="37"/>
      <c r="R6" s="37"/>
      <c r="S6" s="37"/>
      <c r="T6" s="37"/>
    </row>
    <row r="7" spans="1:20" ht="12.75">
      <c r="A7" s="194">
        <v>3</v>
      </c>
      <c r="B7" s="37">
        <v>2</v>
      </c>
      <c r="C7" s="37">
        <v>1</v>
      </c>
      <c r="D7" s="37">
        <v>1</v>
      </c>
      <c r="E7" s="37">
        <v>3</v>
      </c>
      <c r="G7" s="37">
        <v>2</v>
      </c>
      <c r="H7" s="37">
        <v>2</v>
      </c>
      <c r="I7" s="37">
        <v>1</v>
      </c>
      <c r="J7" s="37">
        <v>3</v>
      </c>
      <c r="L7" s="37">
        <v>2</v>
      </c>
      <c r="M7" s="37">
        <v>3</v>
      </c>
      <c r="N7" s="37">
        <v>1</v>
      </c>
      <c r="O7" s="37">
        <v>1</v>
      </c>
      <c r="Q7" s="37"/>
      <c r="R7" s="37"/>
      <c r="S7" s="37"/>
      <c r="T7" s="37"/>
    </row>
    <row r="8" spans="1:20" ht="12.75">
      <c r="A8" s="194">
        <v>4</v>
      </c>
      <c r="B8" s="37">
        <v>3</v>
      </c>
      <c r="C8" s="37">
        <v>1</v>
      </c>
      <c r="D8" s="37">
        <v>1</v>
      </c>
      <c r="E8" s="37">
        <v>1</v>
      </c>
      <c r="G8" s="37">
        <v>1</v>
      </c>
      <c r="H8" s="37">
        <v>1</v>
      </c>
      <c r="I8" s="37">
        <v>1</v>
      </c>
      <c r="J8" s="37">
        <v>1</v>
      </c>
      <c r="L8" s="37">
        <v>1</v>
      </c>
      <c r="M8" s="37">
        <v>2</v>
      </c>
      <c r="N8" s="37">
        <v>2</v>
      </c>
      <c r="O8" s="37">
        <v>1</v>
      </c>
      <c r="Q8" s="37"/>
      <c r="R8" s="37"/>
      <c r="S8" s="37"/>
      <c r="T8" s="37"/>
    </row>
    <row r="9" spans="1:20" ht="12.75">
      <c r="A9" s="194">
        <v>5</v>
      </c>
      <c r="B9" s="37">
        <v>1</v>
      </c>
      <c r="C9" s="37">
        <v>1</v>
      </c>
      <c r="D9" s="37">
        <v>1</v>
      </c>
      <c r="E9" s="37">
        <v>1</v>
      </c>
      <c r="G9" s="37">
        <v>1</v>
      </c>
      <c r="H9" s="37">
        <v>2</v>
      </c>
      <c r="I9" s="37">
        <v>2</v>
      </c>
      <c r="J9" s="37">
        <v>2</v>
      </c>
      <c r="L9" s="37">
        <v>2</v>
      </c>
      <c r="M9" s="37">
        <v>1</v>
      </c>
      <c r="N9" s="37">
        <v>1</v>
      </c>
      <c r="O9" s="37">
        <v>1</v>
      </c>
      <c r="Q9" s="37"/>
      <c r="R9" s="37"/>
      <c r="S9" s="37"/>
      <c r="T9" s="37"/>
    </row>
    <row r="10" spans="1:20" ht="12.75">
      <c r="A10" s="194">
        <v>6</v>
      </c>
      <c r="B10" s="37">
        <v>2</v>
      </c>
      <c r="C10" s="37">
        <v>2</v>
      </c>
      <c r="D10" s="37">
        <v>1</v>
      </c>
      <c r="E10" s="37">
        <v>2</v>
      </c>
      <c r="G10" s="37">
        <v>1</v>
      </c>
      <c r="H10" s="37">
        <v>1</v>
      </c>
      <c r="I10" s="37">
        <v>1</v>
      </c>
      <c r="J10" s="37">
        <v>1</v>
      </c>
      <c r="L10" s="37">
        <v>2</v>
      </c>
      <c r="M10" s="37">
        <v>1</v>
      </c>
      <c r="N10" s="37">
        <v>1</v>
      </c>
      <c r="O10" s="37">
        <v>1</v>
      </c>
      <c r="Q10" s="37"/>
      <c r="R10" s="37"/>
      <c r="S10" s="37"/>
      <c r="T10" s="37"/>
    </row>
    <row r="11" spans="1:20" ht="12.75">
      <c r="A11" s="194">
        <v>7</v>
      </c>
      <c r="B11" s="37">
        <v>2</v>
      </c>
      <c r="C11" s="37">
        <v>1</v>
      </c>
      <c r="D11" s="37">
        <v>2</v>
      </c>
      <c r="E11" s="37">
        <v>3</v>
      </c>
      <c r="G11" s="37">
        <v>4</v>
      </c>
      <c r="H11" s="37">
        <v>2</v>
      </c>
      <c r="I11" s="37">
        <v>2</v>
      </c>
      <c r="J11" s="37">
        <v>2</v>
      </c>
      <c r="L11" s="37">
        <v>2</v>
      </c>
      <c r="M11" s="37">
        <v>3</v>
      </c>
      <c r="N11" s="37">
        <v>3</v>
      </c>
      <c r="O11" s="37">
        <v>2</v>
      </c>
      <c r="Q11" s="37"/>
      <c r="R11" s="37"/>
      <c r="S11" s="37"/>
      <c r="T11" s="37"/>
    </row>
    <row r="12" spans="1:20" ht="12.75">
      <c r="A12" s="194">
        <v>8</v>
      </c>
      <c r="B12" s="37">
        <v>1</v>
      </c>
      <c r="C12" s="37">
        <v>2</v>
      </c>
      <c r="D12" s="37">
        <v>2</v>
      </c>
      <c r="E12" s="37">
        <v>2</v>
      </c>
      <c r="G12" s="37">
        <v>2</v>
      </c>
      <c r="H12" s="37">
        <v>2</v>
      </c>
      <c r="I12" s="37">
        <v>2</v>
      </c>
      <c r="J12" s="37">
        <v>2</v>
      </c>
      <c r="L12" s="37">
        <v>2</v>
      </c>
      <c r="M12" s="37">
        <v>2</v>
      </c>
      <c r="N12" s="37">
        <v>1</v>
      </c>
      <c r="O12" s="37">
        <v>2</v>
      </c>
      <c r="Q12" s="37"/>
      <c r="R12" s="37"/>
      <c r="S12" s="37"/>
      <c r="T12" s="37"/>
    </row>
    <row r="13" spans="1:20" ht="12.75">
      <c r="A13" s="194">
        <v>9</v>
      </c>
      <c r="B13" s="37">
        <v>1</v>
      </c>
      <c r="C13" s="37">
        <v>3</v>
      </c>
      <c r="D13" s="37">
        <v>1</v>
      </c>
      <c r="E13" s="37">
        <v>1</v>
      </c>
      <c r="G13" s="37">
        <v>1</v>
      </c>
      <c r="H13" s="37">
        <v>1</v>
      </c>
      <c r="I13" s="37">
        <v>1</v>
      </c>
      <c r="J13" s="37">
        <v>1</v>
      </c>
      <c r="L13" s="37">
        <v>2</v>
      </c>
      <c r="M13" s="37">
        <v>1</v>
      </c>
      <c r="N13" s="37">
        <v>3</v>
      </c>
      <c r="O13" s="37">
        <v>4</v>
      </c>
      <c r="Q13" s="37"/>
      <c r="R13" s="37"/>
      <c r="S13" s="37"/>
      <c r="T13" s="37"/>
    </row>
    <row r="14" spans="1:20" ht="12.75">
      <c r="A14" s="194">
        <v>10</v>
      </c>
      <c r="B14" s="37">
        <v>2</v>
      </c>
      <c r="C14" s="37">
        <v>2</v>
      </c>
      <c r="D14" s="37">
        <v>1</v>
      </c>
      <c r="E14" s="37">
        <v>1</v>
      </c>
      <c r="G14" s="37">
        <v>5</v>
      </c>
      <c r="H14" s="37">
        <v>1</v>
      </c>
      <c r="I14" s="37">
        <v>1</v>
      </c>
      <c r="J14" s="37">
        <v>1</v>
      </c>
      <c r="L14" s="37">
        <v>1</v>
      </c>
      <c r="M14" s="37">
        <v>1</v>
      </c>
      <c r="N14" s="37">
        <v>1</v>
      </c>
      <c r="O14" s="37">
        <v>1</v>
      </c>
      <c r="Q14" s="37"/>
      <c r="R14" s="37"/>
      <c r="S14" s="37"/>
      <c r="T14" s="37"/>
    </row>
    <row r="15" spans="1:20" ht="12.75">
      <c r="A15" s="194">
        <v>11</v>
      </c>
      <c r="B15" s="37">
        <v>1</v>
      </c>
      <c r="C15" s="37">
        <v>3</v>
      </c>
      <c r="D15" s="37">
        <v>2</v>
      </c>
      <c r="E15" s="37">
        <v>2</v>
      </c>
      <c r="G15" s="37">
        <v>2</v>
      </c>
      <c r="H15" s="37">
        <v>1</v>
      </c>
      <c r="I15" s="37">
        <v>1</v>
      </c>
      <c r="J15" s="37">
        <v>1</v>
      </c>
      <c r="L15" s="37">
        <v>2</v>
      </c>
      <c r="M15" s="37">
        <v>3</v>
      </c>
      <c r="N15" s="37">
        <v>2</v>
      </c>
      <c r="O15" s="37">
        <v>1</v>
      </c>
      <c r="Q15" s="37"/>
      <c r="R15" s="37"/>
      <c r="S15" s="37"/>
      <c r="T15" s="37"/>
    </row>
    <row r="16" spans="1:20" ht="12.75">
      <c r="A16" s="194">
        <v>12</v>
      </c>
      <c r="B16" s="37">
        <v>1</v>
      </c>
      <c r="C16" s="37">
        <v>1</v>
      </c>
      <c r="D16" s="37">
        <v>2</v>
      </c>
      <c r="E16" s="37">
        <v>1</v>
      </c>
      <c r="G16" s="37">
        <v>2</v>
      </c>
      <c r="H16" s="37">
        <v>1</v>
      </c>
      <c r="I16" s="37">
        <v>3</v>
      </c>
      <c r="J16" s="37">
        <v>1</v>
      </c>
      <c r="L16" s="37">
        <v>1</v>
      </c>
      <c r="M16" s="37">
        <v>1</v>
      </c>
      <c r="N16" s="37">
        <v>2</v>
      </c>
      <c r="O16" s="37">
        <v>1</v>
      </c>
      <c r="Q16" s="37"/>
      <c r="R16" s="37"/>
      <c r="S16" s="37"/>
      <c r="T16" s="37"/>
    </row>
    <row r="17" spans="1:20" ht="12.75">
      <c r="A17" s="194">
        <v>13</v>
      </c>
      <c r="B17" s="37">
        <v>1</v>
      </c>
      <c r="C17" s="37">
        <v>4</v>
      </c>
      <c r="D17" s="37">
        <v>2</v>
      </c>
      <c r="E17" s="37">
        <v>1</v>
      </c>
      <c r="G17" s="37">
        <v>1</v>
      </c>
      <c r="H17" s="37">
        <v>4</v>
      </c>
      <c r="I17" s="37">
        <v>6</v>
      </c>
      <c r="J17" s="37">
        <v>1</v>
      </c>
      <c r="L17" s="37">
        <v>1</v>
      </c>
      <c r="M17" s="37">
        <v>2</v>
      </c>
      <c r="N17" s="37">
        <v>1</v>
      </c>
      <c r="O17" s="37">
        <v>6</v>
      </c>
      <c r="Q17" s="37"/>
      <c r="R17" s="37"/>
      <c r="S17" s="37"/>
      <c r="T17" s="37"/>
    </row>
    <row r="18" spans="1:20" ht="12.75">
      <c r="A18" s="194">
        <v>14</v>
      </c>
      <c r="B18" s="37">
        <v>1</v>
      </c>
      <c r="C18" s="37">
        <v>2</v>
      </c>
      <c r="D18" s="37">
        <v>2</v>
      </c>
      <c r="E18" s="37">
        <v>1</v>
      </c>
      <c r="G18" s="37">
        <v>1</v>
      </c>
      <c r="H18" s="37">
        <v>2</v>
      </c>
      <c r="I18" s="37">
        <v>2</v>
      </c>
      <c r="J18" s="37">
        <v>1</v>
      </c>
      <c r="L18" s="37">
        <v>2</v>
      </c>
      <c r="M18" s="37">
        <v>2</v>
      </c>
      <c r="N18" s="37">
        <v>1</v>
      </c>
      <c r="O18" s="37">
        <v>2</v>
      </c>
      <c r="Q18" s="37"/>
      <c r="R18" s="37"/>
      <c r="S18" s="37"/>
      <c r="T18" s="37"/>
    </row>
    <row r="19" spans="1:20" ht="12.75">
      <c r="A19" s="194">
        <v>15</v>
      </c>
      <c r="B19" s="37">
        <v>1</v>
      </c>
      <c r="C19" s="37">
        <v>1</v>
      </c>
      <c r="D19" s="37">
        <v>2</v>
      </c>
      <c r="E19" s="37">
        <v>2</v>
      </c>
      <c r="G19" s="37">
        <v>2</v>
      </c>
      <c r="H19" s="37">
        <v>1</v>
      </c>
      <c r="I19" s="37">
        <v>3</v>
      </c>
      <c r="J19" s="37">
        <v>1</v>
      </c>
      <c r="L19" s="37">
        <v>1</v>
      </c>
      <c r="M19" s="37">
        <v>1</v>
      </c>
      <c r="N19" s="37">
        <v>1</v>
      </c>
      <c r="O19" s="37">
        <v>1</v>
      </c>
      <c r="Q19" s="37"/>
      <c r="R19" s="37"/>
      <c r="S19" s="37"/>
      <c r="T19" s="37"/>
    </row>
    <row r="20" spans="1:20" ht="12.75">
      <c r="A20" s="194">
        <v>16</v>
      </c>
      <c r="B20" s="37">
        <v>2</v>
      </c>
      <c r="C20" s="37">
        <v>1</v>
      </c>
      <c r="D20" s="37">
        <v>1</v>
      </c>
      <c r="E20" s="37">
        <v>2</v>
      </c>
      <c r="G20" s="37">
        <v>1</v>
      </c>
      <c r="H20" s="37">
        <v>1</v>
      </c>
      <c r="I20" s="37">
        <v>4</v>
      </c>
      <c r="J20" s="37">
        <v>1</v>
      </c>
      <c r="L20" s="37">
        <v>5</v>
      </c>
      <c r="M20" s="37">
        <v>1</v>
      </c>
      <c r="N20" s="37">
        <v>3</v>
      </c>
      <c r="O20" s="37">
        <v>2</v>
      </c>
      <c r="Q20" s="37"/>
      <c r="R20" s="37"/>
      <c r="S20" s="37"/>
      <c r="T20" s="37"/>
    </row>
    <row r="21" spans="1:20" ht="12.75">
      <c r="A21" s="194">
        <v>17</v>
      </c>
      <c r="B21" s="37">
        <v>1</v>
      </c>
      <c r="C21" s="37">
        <v>2</v>
      </c>
      <c r="D21" s="37">
        <v>4</v>
      </c>
      <c r="E21" s="37">
        <v>3</v>
      </c>
      <c r="G21" s="37">
        <v>1</v>
      </c>
      <c r="H21" s="37">
        <v>3</v>
      </c>
      <c r="I21" s="37">
        <v>1</v>
      </c>
      <c r="J21" s="37">
        <v>1</v>
      </c>
      <c r="L21" s="37">
        <v>1</v>
      </c>
      <c r="M21" s="37">
        <v>1</v>
      </c>
      <c r="N21" s="37">
        <v>2</v>
      </c>
      <c r="O21" s="37">
        <v>1</v>
      </c>
      <c r="Q21" s="37"/>
      <c r="R21" s="37"/>
      <c r="S21" s="37"/>
      <c r="T21" s="37"/>
    </row>
    <row r="22" spans="1:20" ht="13.5" thickBot="1">
      <c r="A22" s="194">
        <v>18</v>
      </c>
      <c r="B22" s="37">
        <v>2</v>
      </c>
      <c r="C22" s="37">
        <v>2</v>
      </c>
      <c r="D22" s="37">
        <v>2</v>
      </c>
      <c r="E22" s="37">
        <v>2</v>
      </c>
      <c r="G22" s="37">
        <v>2</v>
      </c>
      <c r="H22" s="37">
        <v>1</v>
      </c>
      <c r="I22" s="37">
        <v>2</v>
      </c>
      <c r="J22" s="37">
        <v>1</v>
      </c>
      <c r="L22" s="37">
        <v>1</v>
      </c>
      <c r="M22" s="37">
        <v>2</v>
      </c>
      <c r="N22" s="37">
        <v>1</v>
      </c>
      <c r="O22" s="37">
        <v>2</v>
      </c>
      <c r="Q22" s="37"/>
      <c r="R22" s="37"/>
      <c r="S22" s="37"/>
      <c r="T22" s="37"/>
    </row>
    <row r="23" spans="2:20" ht="13.5" thickBot="1">
      <c r="B23" s="38">
        <f>SUM(B5:B22)</f>
        <v>27</v>
      </c>
      <c r="C23" s="38">
        <f>SUM(C5:C22)</f>
        <v>34</v>
      </c>
      <c r="D23" s="38">
        <f>SUM(D5:D22)</f>
        <v>30</v>
      </c>
      <c r="E23" s="38">
        <f>SUM(E5:E22)</f>
        <v>30</v>
      </c>
      <c r="G23" s="38">
        <f>SUM(G5:G22)</f>
        <v>34</v>
      </c>
      <c r="H23" s="38">
        <f>SUM(H5:H22)</f>
        <v>30</v>
      </c>
      <c r="I23" s="38">
        <f>SUM(I5:I22)</f>
        <v>36</v>
      </c>
      <c r="J23" s="38">
        <f>SUM(J5:J22)</f>
        <v>24</v>
      </c>
      <c r="L23" s="38">
        <f>SUM(L5:L22)</f>
        <v>31</v>
      </c>
      <c r="M23" s="38">
        <f>SUM(M5:M22)</f>
        <v>30</v>
      </c>
      <c r="N23" s="38">
        <f>SUM(N5:N22)</f>
        <v>28</v>
      </c>
      <c r="O23" s="38">
        <f>SUM(O5:O22)</f>
        <v>32</v>
      </c>
      <c r="Q23" s="38">
        <f>SUM(Q5:Q22)</f>
        <v>0</v>
      </c>
      <c r="R23" s="38">
        <f>SUM(R5:R22)</f>
        <v>0</v>
      </c>
      <c r="S23" s="38">
        <f>SUM(S5:S22)</f>
        <v>0</v>
      </c>
      <c r="T23" s="38">
        <f>SUM(T5:T22)</f>
        <v>0</v>
      </c>
    </row>
    <row r="25" spans="6:16" ht="12.75">
      <c r="F25">
        <f>SUM(B23:E23)</f>
        <v>121</v>
      </c>
      <c r="K25">
        <f>SUM(G23:J23)</f>
        <v>124</v>
      </c>
      <c r="P25">
        <f>SUM(L23:O23)</f>
        <v>121</v>
      </c>
    </row>
    <row r="26" ht="22.5" customHeight="1">
      <c r="B26" s="33" t="s">
        <v>103</v>
      </c>
    </row>
    <row r="27" spans="2:17" ht="16.5" customHeight="1">
      <c r="B27" s="48" t="s">
        <v>8</v>
      </c>
      <c r="C27" s="49"/>
      <c r="D27" s="49"/>
      <c r="E27" s="49"/>
      <c r="Q27" s="19"/>
    </row>
    <row r="29" spans="1:5" ht="12.75">
      <c r="A29" s="194">
        <v>1</v>
      </c>
      <c r="B29" s="37">
        <v>0</v>
      </c>
      <c r="C29" s="37">
        <v>0</v>
      </c>
      <c r="D29" s="37">
        <v>0</v>
      </c>
      <c r="E29" s="37">
        <v>0</v>
      </c>
    </row>
    <row r="30" spans="1:5" ht="12.75">
      <c r="A30" s="194">
        <v>2</v>
      </c>
      <c r="B30" s="37">
        <v>0</v>
      </c>
      <c r="C30" s="37">
        <v>0</v>
      </c>
      <c r="D30" s="37">
        <v>0</v>
      </c>
      <c r="E30" s="37">
        <v>0</v>
      </c>
    </row>
    <row r="31" spans="1:5" ht="12.75">
      <c r="A31" s="194">
        <v>3</v>
      </c>
      <c r="B31" s="37">
        <v>0</v>
      </c>
      <c r="C31" s="37">
        <v>0</v>
      </c>
      <c r="D31" s="37">
        <v>0</v>
      </c>
      <c r="E31" s="37">
        <v>0</v>
      </c>
    </row>
    <row r="32" spans="1:5" ht="12.75">
      <c r="A32" s="194">
        <v>4</v>
      </c>
      <c r="B32" s="37">
        <v>0</v>
      </c>
      <c r="C32" s="37">
        <v>0</v>
      </c>
      <c r="D32" s="37">
        <v>0</v>
      </c>
      <c r="E32" s="37">
        <v>0</v>
      </c>
    </row>
    <row r="33" spans="1:5" ht="12.75">
      <c r="A33" s="194">
        <v>5</v>
      </c>
      <c r="B33" s="37">
        <v>0</v>
      </c>
      <c r="C33" s="37">
        <v>0</v>
      </c>
      <c r="D33" s="37">
        <v>0</v>
      </c>
      <c r="E33" s="37">
        <v>0</v>
      </c>
    </row>
    <row r="34" spans="1:5" ht="12.75">
      <c r="A34" s="194">
        <v>6</v>
      </c>
      <c r="B34" s="37">
        <v>0</v>
      </c>
      <c r="C34" s="37">
        <v>0</v>
      </c>
      <c r="D34" s="37">
        <v>0</v>
      </c>
      <c r="E34" s="37">
        <v>0</v>
      </c>
    </row>
    <row r="35" spans="1:5" ht="12.75">
      <c r="A35" s="194">
        <v>7</v>
      </c>
      <c r="B35" s="37">
        <v>0</v>
      </c>
      <c r="C35" s="37">
        <v>0</v>
      </c>
      <c r="D35" s="37">
        <v>0</v>
      </c>
      <c r="E35" s="37">
        <v>0</v>
      </c>
    </row>
    <row r="36" spans="1:5" ht="12.75">
      <c r="A36" s="194">
        <v>8</v>
      </c>
      <c r="B36" s="37">
        <v>0</v>
      </c>
      <c r="C36" s="37">
        <v>0</v>
      </c>
      <c r="D36" s="37">
        <v>0</v>
      </c>
      <c r="E36" s="37">
        <v>0</v>
      </c>
    </row>
    <row r="37" spans="1:5" ht="12.75">
      <c r="A37" s="194">
        <v>9</v>
      </c>
      <c r="B37" s="37">
        <v>0</v>
      </c>
      <c r="C37" s="37">
        <v>0</v>
      </c>
      <c r="D37" s="37">
        <v>0</v>
      </c>
      <c r="E37" s="37">
        <v>0</v>
      </c>
    </row>
    <row r="38" spans="1:5" ht="12.75">
      <c r="A38" s="194">
        <v>10</v>
      </c>
      <c r="B38" s="37">
        <v>0</v>
      </c>
      <c r="C38" s="37">
        <v>0</v>
      </c>
      <c r="D38" s="37">
        <v>0</v>
      </c>
      <c r="E38" s="37">
        <v>0</v>
      </c>
    </row>
    <row r="39" spans="1:5" ht="12.75">
      <c r="A39" s="194">
        <v>11</v>
      </c>
      <c r="B39" s="37">
        <v>0</v>
      </c>
      <c r="C39" s="37">
        <v>0</v>
      </c>
      <c r="D39" s="37">
        <v>0</v>
      </c>
      <c r="E39" s="37">
        <v>0</v>
      </c>
    </row>
    <row r="40" spans="1:5" ht="12.75">
      <c r="A40" s="194">
        <v>12</v>
      </c>
      <c r="B40" s="37">
        <v>0</v>
      </c>
      <c r="C40" s="37">
        <v>0</v>
      </c>
      <c r="D40" s="37">
        <v>0</v>
      </c>
      <c r="E40" s="37">
        <v>0</v>
      </c>
    </row>
    <row r="41" spans="1:5" ht="12.75">
      <c r="A41" s="194">
        <v>13</v>
      </c>
      <c r="B41" s="37">
        <v>0</v>
      </c>
      <c r="C41" s="37">
        <v>0</v>
      </c>
      <c r="D41" s="37">
        <v>0</v>
      </c>
      <c r="E41" s="37">
        <v>0</v>
      </c>
    </row>
    <row r="42" spans="1:5" ht="12.75">
      <c r="A42" s="194">
        <v>14</v>
      </c>
      <c r="B42" s="37">
        <v>0</v>
      </c>
      <c r="C42" s="37">
        <v>0</v>
      </c>
      <c r="D42" s="37">
        <v>0</v>
      </c>
      <c r="E42" s="37">
        <v>0</v>
      </c>
    </row>
    <row r="43" spans="1:5" ht="12.75">
      <c r="A43" s="194">
        <v>15</v>
      </c>
      <c r="B43" s="37">
        <v>0</v>
      </c>
      <c r="C43" s="37">
        <v>0</v>
      </c>
      <c r="D43" s="37">
        <v>0</v>
      </c>
      <c r="E43" s="37">
        <v>0</v>
      </c>
    </row>
    <row r="44" spans="1:5" ht="12.75">
      <c r="A44" s="194">
        <v>16</v>
      </c>
      <c r="B44" s="37">
        <v>0</v>
      </c>
      <c r="C44" s="37">
        <v>0</v>
      </c>
      <c r="D44" s="37">
        <v>0</v>
      </c>
      <c r="E44" s="37">
        <v>0</v>
      </c>
    </row>
    <row r="45" spans="1:5" ht="12.75">
      <c r="A45" s="194">
        <v>17</v>
      </c>
      <c r="B45" s="37">
        <v>0</v>
      </c>
      <c r="C45" s="37">
        <v>0</v>
      </c>
      <c r="D45" s="37">
        <v>0</v>
      </c>
      <c r="E45" s="37">
        <v>0</v>
      </c>
    </row>
    <row r="46" spans="1:5" ht="13.5" thickBot="1">
      <c r="A46" s="194">
        <v>18</v>
      </c>
      <c r="B46" s="37">
        <v>0</v>
      </c>
      <c r="C46" s="37">
        <v>0</v>
      </c>
      <c r="D46" s="37">
        <v>0</v>
      </c>
      <c r="E46" s="37">
        <v>0</v>
      </c>
    </row>
    <row r="47" spans="2:5" ht="13.5" thickBot="1">
      <c r="B47" s="38">
        <f>SUM(B29:B46)</f>
        <v>0</v>
      </c>
      <c r="C47" s="38">
        <f>SUM(C29:C46)</f>
        <v>0</v>
      </c>
      <c r="D47" s="38">
        <f>SUM(D29:D46)</f>
        <v>0</v>
      </c>
      <c r="E47" s="38">
        <f>SUM(E29:E46)</f>
        <v>0</v>
      </c>
    </row>
  </sheetData>
  <sheetProtection/>
  <conditionalFormatting sqref="B23:E23 G23:J23 L23:O23 Q23:T23 B47:E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47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4" width="4.140625" style="0" customWidth="1"/>
    <col min="5" max="5" width="8.7109375" style="0" customWidth="1"/>
    <col min="6" max="9" width="4.140625" style="0" customWidth="1"/>
    <col min="10" max="10" width="8.7109375" style="0" customWidth="1"/>
    <col min="11" max="14" width="4.140625" style="0" customWidth="1"/>
    <col min="15" max="15" width="8.7109375" style="0" customWidth="1"/>
    <col min="16" max="19" width="4.140625" style="0" customWidth="1"/>
  </cols>
  <sheetData>
    <row r="1" spans="1:5" ht="22.5" customHeight="1">
      <c r="A1" s="44" t="s">
        <v>77</v>
      </c>
      <c r="B1" s="43"/>
      <c r="C1" s="43"/>
      <c r="D1" s="43"/>
      <c r="E1" s="43"/>
    </row>
    <row r="2" spans="1:16" s="40" customFormat="1" ht="22.5" customHeight="1">
      <c r="A2" s="58" t="s">
        <v>104</v>
      </c>
      <c r="F2" s="58" t="s">
        <v>105</v>
      </c>
      <c r="G2"/>
      <c r="H2"/>
      <c r="I2"/>
      <c r="J2"/>
      <c r="K2" s="58" t="s">
        <v>106</v>
      </c>
      <c r="L2"/>
      <c r="P2" s="33" t="s">
        <v>102</v>
      </c>
    </row>
    <row r="3" spans="1:19" ht="16.5" customHeight="1">
      <c r="A3" s="42"/>
      <c r="B3" s="43"/>
      <c r="C3" s="43"/>
      <c r="D3" s="43"/>
      <c r="F3" s="42"/>
      <c r="G3" s="43"/>
      <c r="H3" s="43"/>
      <c r="I3" s="43"/>
      <c r="K3" s="42"/>
      <c r="L3" s="43"/>
      <c r="M3" s="43"/>
      <c r="N3" s="43"/>
      <c r="P3" s="42" t="s">
        <v>8</v>
      </c>
      <c r="Q3" s="43"/>
      <c r="R3" s="43"/>
      <c r="S3" s="43"/>
    </row>
    <row r="5" spans="1:19" ht="12.75">
      <c r="A5" s="37">
        <v>0</v>
      </c>
      <c r="B5" s="37">
        <v>0</v>
      </c>
      <c r="C5" s="37">
        <v>0</v>
      </c>
      <c r="D5" s="37">
        <v>0</v>
      </c>
      <c r="F5" s="37">
        <v>0</v>
      </c>
      <c r="G5" s="37">
        <v>0</v>
      </c>
      <c r="H5" s="37">
        <v>0</v>
      </c>
      <c r="I5" s="37">
        <v>0</v>
      </c>
      <c r="K5" s="37">
        <v>0</v>
      </c>
      <c r="L5" s="37">
        <v>0</v>
      </c>
      <c r="M5" s="37">
        <v>0</v>
      </c>
      <c r="N5" s="37">
        <v>0</v>
      </c>
      <c r="P5" s="37">
        <v>0</v>
      </c>
      <c r="Q5" s="37">
        <v>0</v>
      </c>
      <c r="R5" s="37">
        <v>0</v>
      </c>
      <c r="S5" s="37">
        <v>0</v>
      </c>
    </row>
    <row r="6" spans="1:19" ht="12.75">
      <c r="A6" s="37">
        <v>0</v>
      </c>
      <c r="B6" s="37">
        <v>0</v>
      </c>
      <c r="C6" s="37">
        <v>0</v>
      </c>
      <c r="D6" s="37">
        <v>0</v>
      </c>
      <c r="F6" s="37">
        <v>0</v>
      </c>
      <c r="G6" s="37">
        <v>0</v>
      </c>
      <c r="H6" s="37">
        <v>0</v>
      </c>
      <c r="I6" s="37">
        <v>0</v>
      </c>
      <c r="K6" s="37">
        <v>0</v>
      </c>
      <c r="L6" s="37">
        <v>0</v>
      </c>
      <c r="M6" s="37">
        <v>0</v>
      </c>
      <c r="N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ht="12.75">
      <c r="A7" s="37">
        <v>0</v>
      </c>
      <c r="B7" s="37">
        <v>0</v>
      </c>
      <c r="C7" s="37">
        <v>0</v>
      </c>
      <c r="D7" s="37">
        <v>0</v>
      </c>
      <c r="F7" s="37">
        <v>0</v>
      </c>
      <c r="G7" s="37">
        <v>0</v>
      </c>
      <c r="H7" s="37">
        <v>0</v>
      </c>
      <c r="I7" s="37">
        <v>0</v>
      </c>
      <c r="K7" s="37">
        <v>0</v>
      </c>
      <c r="L7" s="37">
        <v>0</v>
      </c>
      <c r="M7" s="37">
        <v>0</v>
      </c>
      <c r="N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ht="12.75">
      <c r="A8" s="37">
        <v>0</v>
      </c>
      <c r="B8" s="37">
        <v>0</v>
      </c>
      <c r="C8" s="37">
        <v>0</v>
      </c>
      <c r="D8" s="37">
        <v>0</v>
      </c>
      <c r="F8" s="37">
        <v>0</v>
      </c>
      <c r="G8" s="37">
        <v>0</v>
      </c>
      <c r="H8" s="37">
        <v>0</v>
      </c>
      <c r="I8" s="37">
        <v>0</v>
      </c>
      <c r="K8" s="37">
        <v>0</v>
      </c>
      <c r="L8" s="37">
        <v>0</v>
      </c>
      <c r="M8" s="37">
        <v>0</v>
      </c>
      <c r="N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ht="12.75">
      <c r="A9" s="37">
        <v>0</v>
      </c>
      <c r="B9" s="37">
        <v>0</v>
      </c>
      <c r="C9" s="37">
        <v>0</v>
      </c>
      <c r="D9" s="37">
        <v>0</v>
      </c>
      <c r="F9" s="37">
        <v>0</v>
      </c>
      <c r="G9" s="37">
        <v>0</v>
      </c>
      <c r="H9" s="37">
        <v>0</v>
      </c>
      <c r="I9" s="37">
        <v>0</v>
      </c>
      <c r="K9" s="37">
        <v>0</v>
      </c>
      <c r="L9" s="37">
        <v>0</v>
      </c>
      <c r="M9" s="37">
        <v>0</v>
      </c>
      <c r="N9" s="37">
        <v>0</v>
      </c>
      <c r="P9" s="37">
        <v>0</v>
      </c>
      <c r="Q9" s="37">
        <v>0</v>
      </c>
      <c r="R9" s="37">
        <v>0</v>
      </c>
      <c r="S9" s="37">
        <v>0</v>
      </c>
    </row>
    <row r="10" spans="1:19" ht="12.75">
      <c r="A10" s="37">
        <v>0</v>
      </c>
      <c r="B10" s="37">
        <v>0</v>
      </c>
      <c r="C10" s="37">
        <v>0</v>
      </c>
      <c r="D10" s="37">
        <v>0</v>
      </c>
      <c r="F10" s="37">
        <v>0</v>
      </c>
      <c r="G10" s="37">
        <v>0</v>
      </c>
      <c r="H10" s="37">
        <v>0</v>
      </c>
      <c r="I10" s="37">
        <v>0</v>
      </c>
      <c r="K10" s="37">
        <v>0</v>
      </c>
      <c r="L10" s="37">
        <v>0</v>
      </c>
      <c r="M10" s="37">
        <v>0</v>
      </c>
      <c r="N10" s="37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ht="12.75">
      <c r="A11" s="37">
        <v>0</v>
      </c>
      <c r="B11" s="37">
        <v>0</v>
      </c>
      <c r="C11" s="37">
        <v>0</v>
      </c>
      <c r="D11" s="37">
        <v>0</v>
      </c>
      <c r="F11" s="37">
        <v>0</v>
      </c>
      <c r="G11" s="37">
        <v>0</v>
      </c>
      <c r="H11" s="37">
        <v>0</v>
      </c>
      <c r="I11" s="37">
        <v>0</v>
      </c>
      <c r="K11" s="37">
        <v>0</v>
      </c>
      <c r="L11" s="37">
        <v>0</v>
      </c>
      <c r="M11" s="37">
        <v>0</v>
      </c>
      <c r="N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12.75">
      <c r="A12" s="37">
        <v>0</v>
      </c>
      <c r="B12" s="37">
        <v>0</v>
      </c>
      <c r="C12" s="37">
        <v>0</v>
      </c>
      <c r="D12" s="37">
        <v>0</v>
      </c>
      <c r="F12" s="37">
        <v>0</v>
      </c>
      <c r="G12" s="37">
        <v>0</v>
      </c>
      <c r="H12" s="37">
        <v>0</v>
      </c>
      <c r="I12" s="37">
        <v>0</v>
      </c>
      <c r="K12" s="37">
        <v>0</v>
      </c>
      <c r="L12" s="37">
        <v>0</v>
      </c>
      <c r="M12" s="37">
        <v>0</v>
      </c>
      <c r="N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ht="12.75">
      <c r="A13" s="37">
        <v>0</v>
      </c>
      <c r="B13" s="37">
        <v>0</v>
      </c>
      <c r="C13" s="37">
        <v>0</v>
      </c>
      <c r="D13" s="37">
        <v>0</v>
      </c>
      <c r="F13" s="37">
        <v>0</v>
      </c>
      <c r="G13" s="37">
        <v>0</v>
      </c>
      <c r="H13" s="37">
        <v>0</v>
      </c>
      <c r="I13" s="37">
        <v>0</v>
      </c>
      <c r="K13" s="37">
        <v>0</v>
      </c>
      <c r="L13" s="37">
        <v>0</v>
      </c>
      <c r="M13" s="37">
        <v>0</v>
      </c>
      <c r="N13" s="37">
        <v>0</v>
      </c>
      <c r="P13" s="37">
        <v>0</v>
      </c>
      <c r="Q13" s="37">
        <v>0</v>
      </c>
      <c r="R13" s="37">
        <v>0</v>
      </c>
      <c r="S13" s="37">
        <v>0</v>
      </c>
    </row>
    <row r="14" spans="1:19" ht="12.75">
      <c r="A14" s="37">
        <v>0</v>
      </c>
      <c r="B14" s="37">
        <v>0</v>
      </c>
      <c r="C14" s="37">
        <v>0</v>
      </c>
      <c r="D14" s="37">
        <v>0</v>
      </c>
      <c r="F14" s="37">
        <v>0</v>
      </c>
      <c r="G14" s="37">
        <v>0</v>
      </c>
      <c r="H14" s="37">
        <v>0</v>
      </c>
      <c r="I14" s="37">
        <v>0</v>
      </c>
      <c r="K14" s="37">
        <v>0</v>
      </c>
      <c r="L14" s="37">
        <v>0</v>
      </c>
      <c r="M14" s="37">
        <v>0</v>
      </c>
      <c r="N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ht="12.75">
      <c r="A15" s="37">
        <v>0</v>
      </c>
      <c r="B15" s="37">
        <v>0</v>
      </c>
      <c r="C15" s="37">
        <v>0</v>
      </c>
      <c r="D15" s="37">
        <v>0</v>
      </c>
      <c r="F15" s="37">
        <v>0</v>
      </c>
      <c r="G15" s="37">
        <v>0</v>
      </c>
      <c r="H15" s="37">
        <v>0</v>
      </c>
      <c r="I15" s="37">
        <v>0</v>
      </c>
      <c r="K15" s="37">
        <v>0</v>
      </c>
      <c r="L15" s="37">
        <v>0</v>
      </c>
      <c r="M15" s="37">
        <v>0</v>
      </c>
      <c r="N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ht="12.75">
      <c r="A16" s="37">
        <v>0</v>
      </c>
      <c r="B16" s="37">
        <v>0</v>
      </c>
      <c r="C16" s="37">
        <v>0</v>
      </c>
      <c r="D16" s="37">
        <v>0</v>
      </c>
      <c r="F16" s="37">
        <v>0</v>
      </c>
      <c r="G16" s="37">
        <v>0</v>
      </c>
      <c r="H16" s="37">
        <v>0</v>
      </c>
      <c r="I16" s="37">
        <v>0</v>
      </c>
      <c r="K16" s="37">
        <v>0</v>
      </c>
      <c r="L16" s="37">
        <v>0</v>
      </c>
      <c r="M16" s="37">
        <v>0</v>
      </c>
      <c r="N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ht="12.75">
      <c r="A17" s="37">
        <v>0</v>
      </c>
      <c r="B17" s="37">
        <v>0</v>
      </c>
      <c r="C17" s="37">
        <v>0</v>
      </c>
      <c r="D17" s="37">
        <v>0</v>
      </c>
      <c r="F17" s="37">
        <v>0</v>
      </c>
      <c r="G17" s="37">
        <v>0</v>
      </c>
      <c r="H17" s="37">
        <v>0</v>
      </c>
      <c r="I17" s="37">
        <v>0</v>
      </c>
      <c r="K17" s="37">
        <v>0</v>
      </c>
      <c r="L17" s="37">
        <v>0</v>
      </c>
      <c r="M17" s="37">
        <v>0</v>
      </c>
      <c r="N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ht="12.75">
      <c r="A18" s="37">
        <v>0</v>
      </c>
      <c r="B18" s="37">
        <v>0</v>
      </c>
      <c r="C18" s="37">
        <v>0</v>
      </c>
      <c r="D18" s="37">
        <v>0</v>
      </c>
      <c r="F18" s="37">
        <v>0</v>
      </c>
      <c r="G18" s="37">
        <v>0</v>
      </c>
      <c r="H18" s="37">
        <v>0</v>
      </c>
      <c r="I18" s="37">
        <v>0</v>
      </c>
      <c r="K18" s="37">
        <v>0</v>
      </c>
      <c r="L18" s="37">
        <v>0</v>
      </c>
      <c r="M18" s="37">
        <v>0</v>
      </c>
      <c r="N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ht="12.75">
      <c r="A19" s="37">
        <v>0</v>
      </c>
      <c r="B19" s="37">
        <v>0</v>
      </c>
      <c r="C19" s="37">
        <v>0</v>
      </c>
      <c r="D19" s="37">
        <v>0</v>
      </c>
      <c r="F19" s="37">
        <v>0</v>
      </c>
      <c r="G19" s="37">
        <v>0</v>
      </c>
      <c r="H19" s="37">
        <v>0</v>
      </c>
      <c r="I19" s="37">
        <v>0</v>
      </c>
      <c r="K19" s="37">
        <v>0</v>
      </c>
      <c r="L19" s="37">
        <v>0</v>
      </c>
      <c r="M19" s="37">
        <v>0</v>
      </c>
      <c r="N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ht="12.75">
      <c r="A20" s="37">
        <v>0</v>
      </c>
      <c r="B20" s="37">
        <v>0</v>
      </c>
      <c r="C20" s="37">
        <v>0</v>
      </c>
      <c r="D20" s="37">
        <v>0</v>
      </c>
      <c r="F20" s="37">
        <v>0</v>
      </c>
      <c r="G20" s="37">
        <v>0</v>
      </c>
      <c r="H20" s="37">
        <v>0</v>
      </c>
      <c r="I20" s="37">
        <v>0</v>
      </c>
      <c r="K20" s="37">
        <v>0</v>
      </c>
      <c r="L20" s="37">
        <v>0</v>
      </c>
      <c r="M20" s="37">
        <v>0</v>
      </c>
      <c r="N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ht="12.75">
      <c r="A21" s="37">
        <v>0</v>
      </c>
      <c r="B21" s="37">
        <v>0</v>
      </c>
      <c r="C21" s="37">
        <v>0</v>
      </c>
      <c r="D21" s="37">
        <v>0</v>
      </c>
      <c r="F21" s="37">
        <v>0</v>
      </c>
      <c r="G21" s="37">
        <v>0</v>
      </c>
      <c r="H21" s="37">
        <v>0</v>
      </c>
      <c r="I21" s="37">
        <v>0</v>
      </c>
      <c r="K21" s="37">
        <v>0</v>
      </c>
      <c r="L21" s="37">
        <v>0</v>
      </c>
      <c r="M21" s="37">
        <v>0</v>
      </c>
      <c r="N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ht="13.5" thickBot="1">
      <c r="A22" s="37">
        <v>0</v>
      </c>
      <c r="B22" s="37">
        <v>0</v>
      </c>
      <c r="C22" s="37">
        <v>0</v>
      </c>
      <c r="D22" s="37">
        <v>0</v>
      </c>
      <c r="F22" s="37">
        <v>0</v>
      </c>
      <c r="G22" s="37">
        <v>0</v>
      </c>
      <c r="H22" s="37">
        <v>0</v>
      </c>
      <c r="I22" s="37">
        <v>0</v>
      </c>
      <c r="K22" s="37">
        <v>0</v>
      </c>
      <c r="L22" s="37">
        <v>0</v>
      </c>
      <c r="M22" s="37">
        <v>0</v>
      </c>
      <c r="N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ht="13.5" thickBot="1">
      <c r="A23" s="38">
        <f>SUM(A5:A22)</f>
        <v>0</v>
      </c>
      <c r="B23" s="38">
        <f>SUM(B5:B22)</f>
        <v>0</v>
      </c>
      <c r="C23" s="38">
        <f>SUM(C5:C22)</f>
        <v>0</v>
      </c>
      <c r="D23" s="38">
        <f>SUM(D5:D22)</f>
        <v>0</v>
      </c>
      <c r="F23" s="38">
        <f>SUM(F5:F22)</f>
        <v>0</v>
      </c>
      <c r="G23" s="38">
        <f>SUM(G5:G22)</f>
        <v>0</v>
      </c>
      <c r="H23" s="38">
        <f>SUM(H5:H22)</f>
        <v>0</v>
      </c>
      <c r="I23" s="38">
        <f>SUM(I5:I22)</f>
        <v>0</v>
      </c>
      <c r="K23" s="38">
        <f>SUM(K5:K22)</f>
        <v>0</v>
      </c>
      <c r="L23" s="38">
        <f>SUM(L5:L22)</f>
        <v>0</v>
      </c>
      <c r="M23" s="38">
        <f>SUM(M5:M22)</f>
        <v>0</v>
      </c>
      <c r="N23" s="38">
        <f>SUM(N5:N22)</f>
        <v>0</v>
      </c>
      <c r="P23" s="38">
        <f>SUM(P5:P22)</f>
        <v>0</v>
      </c>
      <c r="Q23" s="38">
        <f>SUM(Q5:Q22)</f>
        <v>0</v>
      </c>
      <c r="R23" s="38">
        <f>SUM(R5:R22)</f>
        <v>0</v>
      </c>
      <c r="S23" s="38">
        <f>SUM(S5:S22)</f>
        <v>0</v>
      </c>
    </row>
    <row r="26" spans="1:4" ht="22.5" customHeight="1">
      <c r="A26" s="33" t="s">
        <v>103</v>
      </c>
      <c r="B26" s="40"/>
      <c r="C26" s="40"/>
      <c r="D26" s="40"/>
    </row>
    <row r="27" spans="1:16" ht="16.5" customHeight="1">
      <c r="A27" s="42" t="s">
        <v>8</v>
      </c>
      <c r="B27" s="43"/>
      <c r="C27" s="43"/>
      <c r="D27" s="43"/>
      <c r="P27" s="19"/>
    </row>
    <row r="29" spans="1:4" ht="12.75">
      <c r="A29" s="37">
        <v>0</v>
      </c>
      <c r="B29" s="37">
        <v>0</v>
      </c>
      <c r="C29" s="37">
        <v>0</v>
      </c>
      <c r="D29" s="37">
        <v>0</v>
      </c>
    </row>
    <row r="30" spans="1:4" ht="12.75">
      <c r="A30" s="37">
        <v>0</v>
      </c>
      <c r="B30" s="37">
        <v>0</v>
      </c>
      <c r="C30" s="37">
        <v>0</v>
      </c>
      <c r="D30" s="37">
        <v>0</v>
      </c>
    </row>
    <row r="31" spans="1:4" ht="12.75">
      <c r="A31" s="37">
        <v>0</v>
      </c>
      <c r="B31" s="37">
        <v>0</v>
      </c>
      <c r="C31" s="37">
        <v>0</v>
      </c>
      <c r="D31" s="37">
        <v>0</v>
      </c>
    </row>
    <row r="32" spans="1:4" ht="12.75">
      <c r="A32" s="37">
        <v>0</v>
      </c>
      <c r="B32" s="37">
        <v>0</v>
      </c>
      <c r="C32" s="37">
        <v>0</v>
      </c>
      <c r="D32" s="37">
        <v>0</v>
      </c>
    </row>
    <row r="33" spans="1:4" ht="12.75">
      <c r="A33" s="37">
        <v>0</v>
      </c>
      <c r="B33" s="37">
        <v>0</v>
      </c>
      <c r="C33" s="37">
        <v>0</v>
      </c>
      <c r="D33" s="37">
        <v>0</v>
      </c>
    </row>
    <row r="34" spans="1:4" ht="12.75">
      <c r="A34" s="37">
        <v>0</v>
      </c>
      <c r="B34" s="37">
        <v>0</v>
      </c>
      <c r="C34" s="37">
        <v>0</v>
      </c>
      <c r="D34" s="37">
        <v>0</v>
      </c>
    </row>
    <row r="35" spans="1:4" ht="12.75">
      <c r="A35" s="37">
        <v>0</v>
      </c>
      <c r="B35" s="37">
        <v>0</v>
      </c>
      <c r="C35" s="37">
        <v>0</v>
      </c>
      <c r="D35" s="37">
        <v>0</v>
      </c>
    </row>
    <row r="36" spans="1:4" ht="12.75">
      <c r="A36" s="37">
        <v>0</v>
      </c>
      <c r="B36" s="37">
        <v>0</v>
      </c>
      <c r="C36" s="37">
        <v>0</v>
      </c>
      <c r="D36" s="37">
        <v>0</v>
      </c>
    </row>
    <row r="37" spans="1:4" ht="12.75">
      <c r="A37" s="37">
        <v>0</v>
      </c>
      <c r="B37" s="37">
        <v>0</v>
      </c>
      <c r="C37" s="37">
        <v>0</v>
      </c>
      <c r="D37" s="37">
        <v>0</v>
      </c>
    </row>
    <row r="38" spans="1:4" ht="12.75">
      <c r="A38" s="37">
        <v>0</v>
      </c>
      <c r="B38" s="37">
        <v>0</v>
      </c>
      <c r="C38" s="37">
        <v>0</v>
      </c>
      <c r="D38" s="37">
        <v>0</v>
      </c>
    </row>
    <row r="39" spans="1:4" ht="12.75">
      <c r="A39" s="37">
        <v>0</v>
      </c>
      <c r="B39" s="37">
        <v>0</v>
      </c>
      <c r="C39" s="37">
        <v>0</v>
      </c>
      <c r="D39" s="37">
        <v>0</v>
      </c>
    </row>
    <row r="40" spans="1:4" ht="12.75">
      <c r="A40" s="37">
        <v>0</v>
      </c>
      <c r="B40" s="37">
        <v>0</v>
      </c>
      <c r="C40" s="37">
        <v>0</v>
      </c>
      <c r="D40" s="37">
        <v>0</v>
      </c>
    </row>
    <row r="41" spans="1:4" ht="12.75">
      <c r="A41" s="37">
        <v>0</v>
      </c>
      <c r="B41" s="37">
        <v>0</v>
      </c>
      <c r="C41" s="37">
        <v>0</v>
      </c>
      <c r="D41" s="37">
        <v>0</v>
      </c>
    </row>
    <row r="42" spans="1:4" ht="12.75">
      <c r="A42" s="37">
        <v>0</v>
      </c>
      <c r="B42" s="37">
        <v>0</v>
      </c>
      <c r="C42" s="37">
        <v>0</v>
      </c>
      <c r="D42" s="37">
        <v>0</v>
      </c>
    </row>
    <row r="43" spans="1:4" ht="12.75">
      <c r="A43" s="37">
        <v>0</v>
      </c>
      <c r="B43" s="37">
        <v>0</v>
      </c>
      <c r="C43" s="37">
        <v>0</v>
      </c>
      <c r="D43" s="37">
        <v>0</v>
      </c>
    </row>
    <row r="44" spans="1:4" ht="12.75">
      <c r="A44" s="37">
        <v>0</v>
      </c>
      <c r="B44" s="37">
        <v>0</v>
      </c>
      <c r="C44" s="37">
        <v>0</v>
      </c>
      <c r="D44" s="37">
        <v>0</v>
      </c>
    </row>
    <row r="45" spans="1:4" ht="12.75">
      <c r="A45" s="37">
        <v>0</v>
      </c>
      <c r="B45" s="37">
        <v>0</v>
      </c>
      <c r="C45" s="37">
        <v>0</v>
      </c>
      <c r="D45" s="37">
        <v>0</v>
      </c>
    </row>
    <row r="46" spans="1:4" ht="13.5" thickBot="1">
      <c r="A46" s="37">
        <v>0</v>
      </c>
      <c r="B46" s="37">
        <v>0</v>
      </c>
      <c r="C46" s="37">
        <v>0</v>
      </c>
      <c r="D46" s="37">
        <v>0</v>
      </c>
    </row>
    <row r="47" spans="1:4" ht="13.5" thickBot="1">
      <c r="A47" s="38">
        <f>SUM(A29:A46)</f>
        <v>0</v>
      </c>
      <c r="B47" s="38">
        <f>SUM(B29:B46)</f>
        <v>0</v>
      </c>
      <c r="C47" s="38">
        <f>SUM(C29:C46)</f>
        <v>0</v>
      </c>
      <c r="D47" s="38">
        <f>SUM(D29:D46)</f>
        <v>0</v>
      </c>
    </row>
  </sheetData>
  <sheetProtection/>
  <conditionalFormatting sqref="A23:D23 F23:I23 K23:N23 P23:S23 A47:D4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99"/>
  <sheetViews>
    <sheetView zoomScalePageLayoutView="0" workbookViewId="0" topLeftCell="A40">
      <selection activeCell="I70" sqref="I70"/>
    </sheetView>
  </sheetViews>
  <sheetFormatPr defaultColWidth="11.421875" defaultRowHeight="12.75"/>
  <cols>
    <col min="1" max="1" width="4.28125" style="63" customWidth="1"/>
    <col min="2" max="2" width="28.00390625" style="63" customWidth="1"/>
  </cols>
  <sheetData>
    <row r="1" spans="2:9" ht="19.5" thickBot="1" thickTop="1">
      <c r="B1" s="74" t="str">
        <f>'1.MGC Mannheim'!B1</f>
        <v>1.MGC Mannheim</v>
      </c>
      <c r="C1" s="85" t="s">
        <v>71</v>
      </c>
      <c r="D1" s="85" t="s">
        <v>72</v>
      </c>
      <c r="E1" s="85" t="s">
        <v>73</v>
      </c>
      <c r="F1" s="85" t="s">
        <v>74</v>
      </c>
      <c r="G1" s="76" t="s">
        <v>75</v>
      </c>
      <c r="H1" s="77" t="s">
        <v>4</v>
      </c>
      <c r="I1" s="198" t="s">
        <v>81</v>
      </c>
    </row>
    <row r="2" spans="1:9" ht="19.5" thickBot="1" thickTop="1">
      <c r="A2" s="64">
        <v>1</v>
      </c>
      <c r="B2" s="137" t="str">
        <f>Temporär!A1</f>
        <v>Dippelhofer, Rene'</v>
      </c>
      <c r="C2" s="65">
        <f>Temporär!C1</f>
        <v>22</v>
      </c>
      <c r="D2" s="65">
        <f>Temporär!D1</f>
        <v>21</v>
      </c>
      <c r="E2" s="65">
        <f>Temporär!E1</f>
        <v>22</v>
      </c>
      <c r="F2" s="65">
        <f>Temporär!F1</f>
        <v>24</v>
      </c>
      <c r="G2" s="82">
        <f aca="true" t="shared" si="0" ref="G2:G9">SUM(C2:F2)</f>
        <v>89</v>
      </c>
      <c r="H2" s="78">
        <f>G2/4</f>
        <v>22.25</v>
      </c>
      <c r="I2" s="199">
        <v>0.4166666666666667</v>
      </c>
    </row>
    <row r="3" spans="1:8" ht="18.75" thickBot="1">
      <c r="A3" s="66">
        <v>2</v>
      </c>
      <c r="B3" s="138" t="str">
        <f>Temporär!A2</f>
        <v>Scharff, Swen</v>
      </c>
      <c r="C3" s="67">
        <f>Temporär!C2</f>
        <v>21</v>
      </c>
      <c r="D3" s="67">
        <f>Temporär!D2</f>
        <v>27</v>
      </c>
      <c r="E3" s="67">
        <f>Temporär!E2</f>
        <v>23</v>
      </c>
      <c r="F3" s="67">
        <f>Temporär!F2</f>
        <v>21</v>
      </c>
      <c r="G3" s="83">
        <f t="shared" si="0"/>
        <v>92</v>
      </c>
      <c r="H3" s="79">
        <f>G3/4</f>
        <v>23</v>
      </c>
    </row>
    <row r="4" spans="1:11" ht="19.5" thickBot="1" thickTop="1">
      <c r="A4" s="64">
        <v>3</v>
      </c>
      <c r="B4" s="138" t="str">
        <f>Temporär!A3</f>
        <v>Hornig, Felix</v>
      </c>
      <c r="C4" s="67">
        <f>Temporär!C3</f>
        <v>24</v>
      </c>
      <c r="D4" s="67">
        <f>Temporär!D3</f>
        <v>31</v>
      </c>
      <c r="E4" s="67">
        <f>Temporär!E3</f>
        <v>26</v>
      </c>
      <c r="F4" s="67">
        <f>Temporär!F3</f>
        <v>22</v>
      </c>
      <c r="G4" s="83">
        <f t="shared" si="0"/>
        <v>103</v>
      </c>
      <c r="H4" s="79">
        <f>G4/4</f>
        <v>25.75</v>
      </c>
      <c r="K4" s="40"/>
    </row>
    <row r="5" spans="1:8" ht="18.75" thickBot="1">
      <c r="A5" s="66">
        <v>4</v>
      </c>
      <c r="B5" s="138" t="str">
        <f>Temporär!A4</f>
        <v>Stoparic Branislav</v>
      </c>
      <c r="C5" s="67">
        <f>Temporär!C4</f>
        <v>24</v>
      </c>
      <c r="D5" s="67">
        <f>Temporär!D4</f>
        <v>23</v>
      </c>
      <c r="E5" s="67">
        <f>Temporär!E4</f>
        <v>20</v>
      </c>
      <c r="F5" s="67">
        <f>Temporär!F4</f>
        <v>22</v>
      </c>
      <c r="G5" s="83">
        <f t="shared" si="0"/>
        <v>89</v>
      </c>
      <c r="H5" s="79">
        <f>G5/4</f>
        <v>22.25</v>
      </c>
    </row>
    <row r="6" spans="1:8" ht="19.5" thickBot="1" thickTop="1">
      <c r="A6" s="64">
        <v>5</v>
      </c>
      <c r="B6" s="139" t="str">
        <f>Temporär!A5</f>
        <v>Stoparic, Miroslav</v>
      </c>
      <c r="C6" s="69">
        <f>Temporär!C5</f>
        <v>19</v>
      </c>
      <c r="D6" s="69">
        <f>Temporär!D5</f>
        <v>22</v>
      </c>
      <c r="E6" s="69">
        <f>Temporär!E5</f>
        <v>21</v>
      </c>
      <c r="F6" s="69">
        <f>Temporär!F5</f>
        <v>20</v>
      </c>
      <c r="G6" s="84">
        <f t="shared" si="0"/>
        <v>82</v>
      </c>
      <c r="H6" s="80">
        <f>G6/4</f>
        <v>20.5</v>
      </c>
    </row>
    <row r="7" spans="1:8" ht="19.5" thickBot="1" thickTop="1">
      <c r="A7" s="61"/>
      <c r="B7" s="61"/>
      <c r="C7" s="70">
        <f>SUM(C2:C6)</f>
        <v>110</v>
      </c>
      <c r="D7" s="71">
        <f>SUM(D2:D6)</f>
        <v>124</v>
      </c>
      <c r="E7" s="71">
        <f>SUM(E2:E6)</f>
        <v>112</v>
      </c>
      <c r="F7" s="71">
        <f>SUM(F2:F6)</f>
        <v>109</v>
      </c>
      <c r="G7" s="72">
        <f t="shared" si="0"/>
        <v>455</v>
      </c>
      <c r="H7" s="73">
        <f>G7/24</f>
        <v>18.958333333333332</v>
      </c>
    </row>
    <row r="8" spans="1:7" ht="19.5" thickBot="1" thickTop="1">
      <c r="A8" s="62"/>
      <c r="B8" s="62"/>
      <c r="C8" s="59" t="s">
        <v>8</v>
      </c>
      <c r="D8" s="59" t="s">
        <v>8</v>
      </c>
      <c r="E8" s="59" t="s">
        <v>8</v>
      </c>
      <c r="F8" s="59" t="s">
        <v>8</v>
      </c>
      <c r="G8" s="59"/>
    </row>
    <row r="9" spans="1:8" ht="19.5" thickBot="1" thickTop="1">
      <c r="A9" s="115" t="s">
        <v>117</v>
      </c>
      <c r="B9" s="111" t="str">
        <f>Temporär!A6</f>
        <v>Maurer, Claus</v>
      </c>
      <c r="C9" s="131">
        <f>Temporär!C6</f>
        <v>22</v>
      </c>
      <c r="D9" s="131">
        <f>Temporär!D6</f>
        <v>26</v>
      </c>
      <c r="E9" s="131">
        <f>Temporär!E6</f>
        <v>23</v>
      </c>
      <c r="F9" s="131">
        <f>Temporär!F6</f>
        <v>24</v>
      </c>
      <c r="G9" s="82">
        <f t="shared" si="0"/>
        <v>95</v>
      </c>
      <c r="H9" s="78">
        <f>G9/4</f>
        <v>23.75</v>
      </c>
    </row>
    <row r="10" spans="1:8" ht="19.5" thickBot="1" thickTop="1">
      <c r="A10" s="117" t="s">
        <v>119</v>
      </c>
      <c r="B10" s="128" t="str">
        <f>Temporär!A8</f>
        <v>Dippelhofer, Markus</v>
      </c>
      <c r="C10" s="121">
        <f>Temporär!C8</f>
        <v>25</v>
      </c>
      <c r="D10" s="121">
        <f>Temporär!D8</f>
        <v>25</v>
      </c>
      <c r="E10" s="121">
        <f>Temporär!E8</f>
        <v>24</v>
      </c>
      <c r="F10" s="121">
        <f>Temporär!F8</f>
        <v>25</v>
      </c>
      <c r="G10" s="140">
        <f>SUM(C10:F10)</f>
        <v>99</v>
      </c>
      <c r="H10" s="167">
        <f>G10/4</f>
        <v>24.75</v>
      </c>
    </row>
    <row r="11" spans="1:8" ht="19.5" thickBot="1" thickTop="1">
      <c r="A11" s="119" t="s">
        <v>119</v>
      </c>
      <c r="B11" s="128" t="str">
        <f>Temporär!A7</f>
        <v>Jaus, Pascal</v>
      </c>
      <c r="C11" s="121">
        <f>Temporär!C7</f>
        <v>27</v>
      </c>
      <c r="D11" s="121">
        <f>Temporär!D7</f>
        <v>24</v>
      </c>
      <c r="E11" s="121">
        <f>Temporär!E7</f>
        <v>26</v>
      </c>
      <c r="F11" s="121">
        <f>Temporär!F7</f>
        <v>22</v>
      </c>
      <c r="G11" s="168">
        <f>SUM(C11:F11)</f>
        <v>99</v>
      </c>
      <c r="H11" s="73">
        <f>G11/4</f>
        <v>24.75</v>
      </c>
    </row>
    <row r="12" spans="3:7" ht="18.75" thickTop="1">
      <c r="C12" s="60"/>
      <c r="D12" s="60"/>
      <c r="E12" s="60"/>
      <c r="F12" s="60"/>
      <c r="G12" s="60"/>
    </row>
    <row r="13" ht="15" thickBot="1"/>
    <row r="14" spans="2:9" ht="19.5" thickBot="1" thickTop="1">
      <c r="B14" s="74" t="str">
        <f>'1. MGC Ludwigshafen'!B1</f>
        <v>1. MGC Ludwigshafen</v>
      </c>
      <c r="C14" s="85" t="s">
        <v>71</v>
      </c>
      <c r="D14" s="85" t="s">
        <v>72</v>
      </c>
      <c r="E14" s="85" t="s">
        <v>73</v>
      </c>
      <c r="F14" s="85" t="s">
        <v>74</v>
      </c>
      <c r="G14" s="81" t="s">
        <v>75</v>
      </c>
      <c r="H14" s="77" t="s">
        <v>4</v>
      </c>
      <c r="I14" s="198" t="s">
        <v>81</v>
      </c>
    </row>
    <row r="15" spans="1:9" ht="19.5" thickBot="1" thickTop="1">
      <c r="A15" s="64">
        <v>1</v>
      </c>
      <c r="B15" s="137" t="str">
        <f>Temporär!A25</f>
        <v>Honnef, Peter</v>
      </c>
      <c r="C15" s="65">
        <f>Temporär!C25</f>
        <v>28</v>
      </c>
      <c r="D15" s="65">
        <f>Temporär!D25</f>
        <v>34</v>
      </c>
      <c r="E15" s="65">
        <f>Temporär!E25</f>
        <v>29</v>
      </c>
      <c r="F15" s="65">
        <f>Temporär!F25</f>
        <v>29</v>
      </c>
      <c r="G15" s="82">
        <f aca="true" t="shared" si="1" ref="G15:G20">SUM(C15:F15)</f>
        <v>120</v>
      </c>
      <c r="H15" s="78">
        <f>G15/4</f>
        <v>30</v>
      </c>
      <c r="I15" s="199">
        <v>0.3347222222222222</v>
      </c>
    </row>
    <row r="16" spans="1:8" ht="18.75" thickBot="1">
      <c r="A16" s="66">
        <v>2</v>
      </c>
      <c r="B16" s="138" t="str">
        <f>Temporär!A26</f>
        <v>Peinelt, Kurt</v>
      </c>
      <c r="C16" s="67">
        <f>Temporär!C26</f>
        <v>32</v>
      </c>
      <c r="D16" s="67">
        <f>Temporär!D26</f>
        <v>27</v>
      </c>
      <c r="E16" s="192">
        <f>Temporär!E26</f>
        <v>29</v>
      </c>
      <c r="F16" s="67">
        <f>Temporär!F26</f>
        <v>29</v>
      </c>
      <c r="G16" s="83">
        <f t="shared" si="1"/>
        <v>117</v>
      </c>
      <c r="H16" s="79">
        <f>G16/4</f>
        <v>29.25</v>
      </c>
    </row>
    <row r="17" spans="1:8" ht="19.5" thickBot="1" thickTop="1">
      <c r="A17" s="64">
        <v>3</v>
      </c>
      <c r="B17" s="138" t="str">
        <f>Temporär!A27</f>
        <v>Meister, Markus</v>
      </c>
      <c r="C17" s="192">
        <f>Temporär!C27</f>
        <v>33</v>
      </c>
      <c r="D17" s="192">
        <f>Temporär!D27</f>
        <v>23</v>
      </c>
      <c r="E17" s="192">
        <f>Temporär!E27</f>
        <v>26</v>
      </c>
      <c r="F17" s="192">
        <f>Temporär!F27</f>
        <v>25</v>
      </c>
      <c r="G17" s="83">
        <f t="shared" si="1"/>
        <v>107</v>
      </c>
      <c r="H17" s="79">
        <f>G17/4</f>
        <v>26.75</v>
      </c>
    </row>
    <row r="18" spans="1:8" ht="18.75" thickBot="1">
      <c r="A18" s="66">
        <v>4</v>
      </c>
      <c r="B18" s="138" t="str">
        <f>Temporär!A28</f>
        <v>Neuwald, Ralf</v>
      </c>
      <c r="C18" s="67">
        <f>Temporär!C28</f>
        <v>23</v>
      </c>
      <c r="D18" s="67">
        <f>Temporär!D28</f>
        <v>25</v>
      </c>
      <c r="E18" s="67">
        <f>Temporär!E28</f>
        <v>20</v>
      </c>
      <c r="F18" s="67">
        <f>Temporär!F28</f>
        <v>23</v>
      </c>
      <c r="G18" s="83">
        <f t="shared" si="1"/>
        <v>91</v>
      </c>
      <c r="H18" s="79">
        <f>G18/4</f>
        <v>22.75</v>
      </c>
    </row>
    <row r="19" spans="1:8" ht="19.5" thickBot="1" thickTop="1">
      <c r="A19" s="64">
        <v>5</v>
      </c>
      <c r="B19" s="139" t="str">
        <f>Temporär!A29</f>
        <v>Bittern, Oliver</v>
      </c>
      <c r="C19" s="69">
        <f>Temporär!C29</f>
        <v>22</v>
      </c>
      <c r="D19" s="69">
        <f>Temporär!D29</f>
        <v>25</v>
      </c>
      <c r="E19" s="69">
        <f>Temporär!E29</f>
        <v>23</v>
      </c>
      <c r="F19" s="69">
        <f>Temporär!F29</f>
        <v>22</v>
      </c>
      <c r="G19" s="84">
        <f t="shared" si="1"/>
        <v>92</v>
      </c>
      <c r="H19" s="80">
        <f>G19/4</f>
        <v>23</v>
      </c>
    </row>
    <row r="20" spans="1:8" ht="19.5" thickBot="1" thickTop="1">
      <c r="A20" s="61"/>
      <c r="B20" s="61"/>
      <c r="C20" s="70">
        <f>SUM(C15:C19)</f>
        <v>138</v>
      </c>
      <c r="D20" s="71">
        <f>SUM(D15:D19)</f>
        <v>134</v>
      </c>
      <c r="E20" s="71">
        <f>SUM(E15:E19)</f>
        <v>127</v>
      </c>
      <c r="F20" s="71">
        <f>SUM(F15:F19)</f>
        <v>128</v>
      </c>
      <c r="G20" s="86">
        <f t="shared" si="1"/>
        <v>527</v>
      </c>
      <c r="H20" s="73">
        <f>G20/24</f>
        <v>21.958333333333332</v>
      </c>
    </row>
    <row r="21" spans="1:7" ht="19.5" thickBot="1" thickTop="1">
      <c r="A21" s="62"/>
      <c r="B21" s="62"/>
      <c r="C21" s="59" t="s">
        <v>8</v>
      </c>
      <c r="D21" s="59" t="s">
        <v>8</v>
      </c>
      <c r="E21" s="59" t="s">
        <v>8</v>
      </c>
      <c r="F21" s="59" t="s">
        <v>8</v>
      </c>
      <c r="G21" s="59"/>
    </row>
    <row r="22" spans="1:8" ht="19.5" thickBot="1" thickTop="1">
      <c r="A22" s="115" t="s">
        <v>117</v>
      </c>
      <c r="B22" s="132" t="str">
        <f>Temporär!A30</f>
        <v>Meister, Hans-Peter</v>
      </c>
      <c r="C22" s="121">
        <f>Temporär!C30</f>
        <v>0</v>
      </c>
      <c r="D22" s="197">
        <f>Temporär!D30</f>
        <v>0</v>
      </c>
      <c r="E22" s="107">
        <f>Temporär!E30</f>
        <v>0</v>
      </c>
      <c r="F22" s="107">
        <f>Temporär!F30</f>
        <v>0</v>
      </c>
      <c r="G22" s="84">
        <f>SUM(C22:F22)</f>
        <v>0</v>
      </c>
      <c r="H22" s="80">
        <f>G22/4</f>
        <v>0</v>
      </c>
    </row>
    <row r="23" spans="1:8" ht="19.5" thickBot="1" thickTop="1">
      <c r="A23" s="117" t="s">
        <v>118</v>
      </c>
      <c r="B23" s="157"/>
      <c r="C23" s="121">
        <f>Temporär!C31</f>
        <v>0</v>
      </c>
      <c r="D23" s="121">
        <f>Temporär!D31</f>
        <v>0</v>
      </c>
      <c r="E23" s="121">
        <f>Temporär!E31</f>
        <v>0</v>
      </c>
      <c r="F23" s="121">
        <f>Temporär!F31</f>
        <v>0</v>
      </c>
      <c r="G23" s="84">
        <f>SUM(C23:F23)</f>
        <v>0</v>
      </c>
      <c r="H23" s="80">
        <f>G23/4</f>
        <v>0</v>
      </c>
    </row>
    <row r="24" spans="1:8" ht="19.5" thickBot="1" thickTop="1">
      <c r="A24" s="119" t="s">
        <v>119</v>
      </c>
      <c r="B24" s="128" t="str">
        <f>Temporär!A32</f>
        <v> </v>
      </c>
      <c r="C24" s="121">
        <f>Temporär!C32</f>
        <v>0</v>
      </c>
      <c r="D24" s="121">
        <f>Temporär!D32</f>
        <v>0</v>
      </c>
      <c r="E24" s="121">
        <f>Temporär!E32</f>
        <v>0</v>
      </c>
      <c r="F24" s="121">
        <f>Temporär!F32</f>
        <v>0</v>
      </c>
      <c r="G24" s="84">
        <f>SUM(C24:F24)</f>
        <v>0</v>
      </c>
      <c r="H24" s="80">
        <f>G24/4</f>
        <v>0</v>
      </c>
    </row>
    <row r="25" spans="3:7" ht="18.75" thickTop="1">
      <c r="C25" s="60"/>
      <c r="D25" s="60"/>
      <c r="E25" s="60"/>
      <c r="F25" s="60"/>
      <c r="G25" s="60"/>
    </row>
    <row r="26" spans="3:7" ht="18.75" thickBot="1">
      <c r="C26" s="60"/>
      <c r="D26" s="60"/>
      <c r="E26" s="60"/>
      <c r="F26" s="60"/>
      <c r="G26" s="60"/>
    </row>
    <row r="27" spans="2:9" ht="19.5" thickBot="1" thickTop="1">
      <c r="B27" s="74" t="str">
        <f>'1.BGC Rodalben'!B1</f>
        <v>1. BGC Rodalben</v>
      </c>
      <c r="C27" s="85" t="s">
        <v>71</v>
      </c>
      <c r="D27" s="85" t="s">
        <v>72</v>
      </c>
      <c r="E27" s="85" t="s">
        <v>73</v>
      </c>
      <c r="F27" s="85" t="s">
        <v>74</v>
      </c>
      <c r="G27" s="81" t="s">
        <v>75</v>
      </c>
      <c r="H27" s="77" t="s">
        <v>4</v>
      </c>
      <c r="I27" s="198" t="s">
        <v>81</v>
      </c>
    </row>
    <row r="28" spans="1:9" ht="19.5" thickBot="1" thickTop="1">
      <c r="A28" s="64">
        <v>1</v>
      </c>
      <c r="B28" s="111" t="str">
        <f>Temporär!A33</f>
        <v>Keiper, Sven</v>
      </c>
      <c r="C28" s="65">
        <f>Temporär!C33</f>
        <v>24</v>
      </c>
      <c r="D28" s="65">
        <f>Temporär!D33</f>
        <v>29</v>
      </c>
      <c r="E28" s="65">
        <f>Temporär!E33</f>
        <v>28</v>
      </c>
      <c r="F28" s="65">
        <f>Temporär!F33</f>
        <v>24</v>
      </c>
      <c r="G28" s="82">
        <f aca="true" t="shared" si="2" ref="G28:G33">SUM(C28:F28)</f>
        <v>105</v>
      </c>
      <c r="H28" s="78">
        <f>G28/4</f>
        <v>26.25</v>
      </c>
      <c r="I28" s="199">
        <v>0.25277777777777777</v>
      </c>
    </row>
    <row r="29" spans="1:8" ht="18.75" thickBot="1">
      <c r="A29" s="66">
        <v>2</v>
      </c>
      <c r="B29" s="112" t="str">
        <f>Temporär!A34</f>
        <v>Bublitz, Marcus</v>
      </c>
      <c r="C29" s="67">
        <f>Temporär!C34</f>
        <v>26</v>
      </c>
      <c r="D29" s="67">
        <f>Temporär!D34</f>
        <v>30</v>
      </c>
      <c r="E29" s="67">
        <f>Temporär!E34</f>
        <v>29</v>
      </c>
      <c r="F29" s="67">
        <f>Temporär!F34</f>
        <v>26</v>
      </c>
      <c r="G29" s="83">
        <f t="shared" si="2"/>
        <v>111</v>
      </c>
      <c r="H29" s="79">
        <f>G29/4</f>
        <v>27.75</v>
      </c>
    </row>
    <row r="30" spans="1:8" ht="19.5" thickBot="1" thickTop="1">
      <c r="A30" s="64">
        <v>3</v>
      </c>
      <c r="B30" s="112" t="str">
        <f>Temporär!A35</f>
        <v>Wageck, Uwe</v>
      </c>
      <c r="C30" s="67">
        <f>Temporär!C35</f>
        <v>28</v>
      </c>
      <c r="D30" s="67">
        <f>Temporär!D35</f>
        <v>31</v>
      </c>
      <c r="E30" s="67">
        <f>Temporär!E35</f>
        <v>27</v>
      </c>
      <c r="F30" s="67">
        <f>Temporär!F35</f>
        <v>26</v>
      </c>
      <c r="G30" s="83">
        <f t="shared" si="2"/>
        <v>112</v>
      </c>
      <c r="H30" s="79">
        <f>G30/4</f>
        <v>28</v>
      </c>
    </row>
    <row r="31" spans="1:8" ht="18.75" thickBot="1">
      <c r="A31" s="66">
        <v>4</v>
      </c>
      <c r="B31" s="112" t="str">
        <f>Temporär!A36</f>
        <v>Kammer, Hans</v>
      </c>
      <c r="C31" s="67">
        <f>Temporär!C36</f>
        <v>26</v>
      </c>
      <c r="D31" s="67">
        <f>Temporär!D36</f>
        <v>26</v>
      </c>
      <c r="E31" s="67">
        <f>Temporär!E36</f>
        <v>26</v>
      </c>
      <c r="F31" s="67">
        <f>Temporär!F36</f>
        <v>30</v>
      </c>
      <c r="G31" s="83">
        <f t="shared" si="2"/>
        <v>108</v>
      </c>
      <c r="H31" s="79">
        <f>G31/4</f>
        <v>27</v>
      </c>
    </row>
    <row r="32" spans="1:8" ht="19.5" thickBot="1" thickTop="1">
      <c r="A32" s="64">
        <v>5</v>
      </c>
      <c r="B32" s="113" t="str">
        <f>Temporär!A37</f>
        <v>Rein, Maik</v>
      </c>
      <c r="C32" s="69">
        <f>Temporär!C37</f>
        <v>22</v>
      </c>
      <c r="D32" s="69">
        <f>Temporär!D37</f>
        <v>26</v>
      </c>
      <c r="E32" s="69">
        <f>Temporär!E37</f>
        <v>21</v>
      </c>
      <c r="F32" s="69">
        <f>Temporär!F37</f>
        <v>23</v>
      </c>
      <c r="G32" s="84">
        <f t="shared" si="2"/>
        <v>92</v>
      </c>
      <c r="H32" s="80">
        <f>G32/4</f>
        <v>23</v>
      </c>
    </row>
    <row r="33" spans="1:8" ht="19.5" thickBot="1" thickTop="1">
      <c r="A33" s="61"/>
      <c r="B33" s="61"/>
      <c r="C33" s="70">
        <f>SUM(C28:C32)</f>
        <v>126</v>
      </c>
      <c r="D33" s="71">
        <f>SUM(D28:D32)</f>
        <v>142</v>
      </c>
      <c r="E33" s="71">
        <f>SUM(E28:E32)</f>
        <v>131</v>
      </c>
      <c r="F33" s="71">
        <f>SUM(F28:F32)</f>
        <v>129</v>
      </c>
      <c r="G33" s="86">
        <f t="shared" si="2"/>
        <v>528</v>
      </c>
      <c r="H33" s="73">
        <f>G33/24</f>
        <v>22</v>
      </c>
    </row>
    <row r="34" spans="1:7" ht="19.5" thickBot="1" thickTop="1">
      <c r="A34" s="62"/>
      <c r="B34" s="62"/>
      <c r="C34" s="59" t="s">
        <v>8</v>
      </c>
      <c r="D34" s="59" t="s">
        <v>8</v>
      </c>
      <c r="E34" s="59" t="s">
        <v>8</v>
      </c>
      <c r="F34" s="59" t="s">
        <v>8</v>
      </c>
      <c r="G34" s="59"/>
    </row>
    <row r="35" spans="1:8" ht="19.5" thickBot="1" thickTop="1">
      <c r="A35" s="115" t="s">
        <v>117</v>
      </c>
      <c r="B35" s="132" t="str">
        <f>Temporär!A38</f>
        <v>Wageck,Reinhold</v>
      </c>
      <c r="C35" s="107">
        <f>Temporär!C38</f>
        <v>33</v>
      </c>
      <c r="D35" s="107">
        <f>Temporär!D38</f>
        <v>31</v>
      </c>
      <c r="E35" s="107">
        <f>Temporär!E38</f>
        <v>29</v>
      </c>
      <c r="F35" s="107">
        <f>Temporär!F38</f>
        <v>35</v>
      </c>
      <c r="G35" s="84">
        <f>SUM(C35:F35)</f>
        <v>128</v>
      </c>
      <c r="H35" s="80">
        <f>G35/4</f>
        <v>32</v>
      </c>
    </row>
    <row r="36" spans="1:8" ht="18.75" thickBot="1">
      <c r="A36" s="117" t="s">
        <v>118</v>
      </c>
      <c r="B36" s="118"/>
      <c r="C36" s="109"/>
      <c r="D36" s="109"/>
      <c r="E36" s="109"/>
      <c r="F36" s="109"/>
      <c r="G36" s="84">
        <f>SUM(C36:F36)</f>
        <v>0</v>
      </c>
      <c r="H36" s="80">
        <f>G36/4</f>
        <v>0</v>
      </c>
    </row>
    <row r="37" spans="1:8" ht="19.5" thickBot="1" thickTop="1">
      <c r="A37" s="119" t="s">
        <v>119</v>
      </c>
      <c r="B37" s="128">
        <f>Temporär!A39</f>
        <v>0</v>
      </c>
      <c r="C37" s="121">
        <f>Temporär!C39</f>
        <v>0</v>
      </c>
      <c r="D37" s="121">
        <f>Temporär!D39</f>
        <v>0</v>
      </c>
      <c r="E37" s="121">
        <f>Temporär!E39</f>
        <v>0</v>
      </c>
      <c r="F37" s="121">
        <f>Temporär!F39</f>
        <v>0</v>
      </c>
      <c r="G37" s="84">
        <f>SUM(C37:F37)</f>
        <v>0</v>
      </c>
      <c r="H37" s="80">
        <f>G37/4</f>
        <v>0</v>
      </c>
    </row>
    <row r="38" spans="1:8" ht="18.75" thickTop="1">
      <c r="A38" s="114"/>
      <c r="B38" s="61"/>
      <c r="C38" s="59"/>
      <c r="D38" s="59"/>
      <c r="E38" s="59"/>
      <c r="F38" s="59"/>
      <c r="G38" s="122"/>
      <c r="H38" s="123"/>
    </row>
    <row r="39" spans="1:8" ht="18">
      <c r="A39" s="114"/>
      <c r="B39" s="61"/>
      <c r="C39" s="59"/>
      <c r="D39" s="59"/>
      <c r="E39" s="59"/>
      <c r="F39" s="59"/>
      <c r="G39" s="122"/>
      <c r="H39" s="123"/>
    </row>
    <row r="40" spans="1:8" ht="18">
      <c r="A40" s="114"/>
      <c r="B40" s="62"/>
      <c r="C40" s="59"/>
      <c r="D40" s="59"/>
      <c r="E40" s="59"/>
      <c r="F40" s="59"/>
      <c r="G40" s="122"/>
      <c r="H40" s="123"/>
    </row>
    <row r="41" ht="15" thickBot="1"/>
    <row r="42" spans="2:9" ht="19.5" thickBot="1" thickTop="1">
      <c r="B42" s="74" t="str">
        <f>'MGC Dahn'!B1</f>
        <v>MGC Dahn</v>
      </c>
      <c r="C42" s="85" t="s">
        <v>71</v>
      </c>
      <c r="D42" s="85" t="s">
        <v>72</v>
      </c>
      <c r="E42" s="85" t="s">
        <v>73</v>
      </c>
      <c r="F42" s="85" t="s">
        <v>74</v>
      </c>
      <c r="G42" s="81" t="s">
        <v>75</v>
      </c>
      <c r="H42" s="77" t="s">
        <v>4</v>
      </c>
      <c r="I42" s="198" t="s">
        <v>81</v>
      </c>
    </row>
    <row r="43" spans="1:9" ht="19.5" thickBot="1" thickTop="1">
      <c r="A43" s="64">
        <v>1</v>
      </c>
      <c r="B43" s="137" t="str">
        <f>Temporär!A17</f>
        <v>Wilhelm, Gerhard</v>
      </c>
      <c r="C43" s="65">
        <f>Temporär!C17</f>
        <v>28</v>
      </c>
      <c r="D43" s="65">
        <f>Temporär!D17</f>
        <v>26</v>
      </c>
      <c r="E43" s="65">
        <f>Temporär!E17</f>
        <v>28</v>
      </c>
      <c r="F43" s="65">
        <f>Temporär!F17</f>
        <v>23</v>
      </c>
      <c r="G43" s="82">
        <f aca="true" t="shared" si="3" ref="G43:G48">SUM(C43:F43)</f>
        <v>105</v>
      </c>
      <c r="H43" s="78">
        <f>G43/4</f>
        <v>26.25</v>
      </c>
      <c r="I43" s="199">
        <v>0.1708333333333333</v>
      </c>
    </row>
    <row r="44" spans="1:8" ht="18.75" thickBot="1">
      <c r="A44" s="66">
        <v>2</v>
      </c>
      <c r="B44" s="138" t="str">
        <f>Temporär!A18</f>
        <v>Wilhelm, Uwe</v>
      </c>
      <c r="C44" s="67">
        <f>Temporär!C18</f>
        <v>24</v>
      </c>
      <c r="D44" s="67">
        <f>Temporär!D18</f>
        <v>23</v>
      </c>
      <c r="E44" s="67">
        <f>Temporär!E18</f>
        <v>25</v>
      </c>
      <c r="F44" s="67">
        <f>Temporär!F18</f>
        <v>27</v>
      </c>
      <c r="G44" s="83">
        <f t="shared" si="3"/>
        <v>99</v>
      </c>
      <c r="H44" s="79">
        <f>G44/4</f>
        <v>24.75</v>
      </c>
    </row>
    <row r="45" spans="1:8" ht="19.5" thickBot="1" thickTop="1">
      <c r="A45" s="64">
        <v>3</v>
      </c>
      <c r="B45" s="138" t="str">
        <f>Temporär!A19</f>
        <v>Schanz, Hermann</v>
      </c>
      <c r="C45" s="67">
        <f>Temporär!C19</f>
        <v>31</v>
      </c>
      <c r="D45" s="67">
        <f>Temporär!D19</f>
        <v>26</v>
      </c>
      <c r="E45" s="67">
        <f>Temporär!E19</f>
        <v>32</v>
      </c>
      <c r="F45" s="67">
        <f>Temporär!F19</f>
        <v>31</v>
      </c>
      <c r="G45" s="83">
        <f t="shared" si="3"/>
        <v>120</v>
      </c>
      <c r="H45" s="79">
        <f>G45/4</f>
        <v>30</v>
      </c>
    </row>
    <row r="46" spans="1:8" ht="18.75" thickBot="1">
      <c r="A46" s="66">
        <v>4</v>
      </c>
      <c r="B46" s="138" t="str">
        <f>Temporär!A20</f>
        <v>Horvat, Vlado</v>
      </c>
      <c r="C46" s="67">
        <f>Temporär!C20</f>
        <v>24</v>
      </c>
      <c r="D46" s="67">
        <f>Temporär!D20</f>
        <v>24</v>
      </c>
      <c r="E46" s="67">
        <f>Temporär!E20</f>
        <v>34</v>
      </c>
      <c r="F46" s="67">
        <f>Temporär!F20</f>
        <v>25</v>
      </c>
      <c r="G46" s="83">
        <f t="shared" si="3"/>
        <v>107</v>
      </c>
      <c r="H46" s="79">
        <f>G46/4</f>
        <v>26.75</v>
      </c>
    </row>
    <row r="47" spans="1:8" ht="19.5" thickBot="1" thickTop="1">
      <c r="A47" s="64">
        <v>5</v>
      </c>
      <c r="B47" s="139" t="str">
        <f>Temporär!A21</f>
        <v>Kreusch, Roland</v>
      </c>
      <c r="C47" s="69">
        <f>Temporär!C21</f>
        <v>32</v>
      </c>
      <c r="D47" s="69">
        <f>Temporär!D21</f>
        <v>25</v>
      </c>
      <c r="E47" s="69">
        <f>Temporär!E21</f>
        <v>29</v>
      </c>
      <c r="F47" s="69">
        <f>Temporär!F21</f>
        <v>27</v>
      </c>
      <c r="G47" s="84">
        <f t="shared" si="3"/>
        <v>113</v>
      </c>
      <c r="H47" s="80">
        <f>G47/4</f>
        <v>28.25</v>
      </c>
    </row>
    <row r="48" spans="1:8" ht="19.5" thickBot="1" thickTop="1">
      <c r="A48" s="61"/>
      <c r="B48" s="61"/>
      <c r="C48" s="70">
        <f>SUM(C43:C47)</f>
        <v>139</v>
      </c>
      <c r="D48" s="71">
        <f>SUM(D43:D47)</f>
        <v>124</v>
      </c>
      <c r="E48" s="71">
        <f>SUM(E43:E47)</f>
        <v>148</v>
      </c>
      <c r="F48" s="71">
        <f>SUM(F43:F47)</f>
        <v>133</v>
      </c>
      <c r="G48" s="86">
        <f t="shared" si="3"/>
        <v>544</v>
      </c>
      <c r="H48" s="73">
        <f>G48/24</f>
        <v>22.666666666666668</v>
      </c>
    </row>
    <row r="49" spans="1:7" ht="15.75" thickBot="1" thickTop="1">
      <c r="A49" s="62"/>
      <c r="B49" s="62"/>
      <c r="C49" s="35" t="s">
        <v>8</v>
      </c>
      <c r="D49" s="35" t="s">
        <v>8</v>
      </c>
      <c r="E49" s="35" t="s">
        <v>8</v>
      </c>
      <c r="F49" s="35" t="s">
        <v>8</v>
      </c>
      <c r="G49" s="35"/>
    </row>
    <row r="50" spans="1:8" ht="19.5" thickBot="1" thickTop="1">
      <c r="A50" s="115" t="s">
        <v>117</v>
      </c>
      <c r="B50" s="132" t="str">
        <f>Temporär!A22</f>
        <v>Groh, Jörg</v>
      </c>
      <c r="C50" s="107">
        <f>Temporär!C22</f>
        <v>32</v>
      </c>
      <c r="D50" s="107">
        <f>Temporär!D22</f>
        <v>32</v>
      </c>
      <c r="E50" s="107">
        <f>Temporär!E22</f>
        <v>28</v>
      </c>
      <c r="F50" s="107">
        <f>Temporär!F22</f>
        <v>31</v>
      </c>
      <c r="G50" s="140">
        <f>SUM(C50:F50)</f>
        <v>123</v>
      </c>
      <c r="H50" s="80">
        <f>G50/4</f>
        <v>30.75</v>
      </c>
    </row>
    <row r="51" spans="1:8" ht="18.75" thickBot="1">
      <c r="A51" s="117" t="s">
        <v>118</v>
      </c>
      <c r="B51" s="118"/>
      <c r="C51" s="109"/>
      <c r="D51" s="109"/>
      <c r="E51" s="109"/>
      <c r="F51" s="109"/>
      <c r="G51" s="83">
        <f>SUM(C51:F51)</f>
        <v>0</v>
      </c>
      <c r="H51" s="80">
        <f>G51/4</f>
        <v>0</v>
      </c>
    </row>
    <row r="52" spans="1:8" ht="17.25" customHeight="1" thickBot="1" thickTop="1">
      <c r="A52" s="119" t="s">
        <v>119</v>
      </c>
      <c r="B52" s="155" t="str">
        <f>Temporär!A24</f>
        <v> </v>
      </c>
      <c r="C52" s="121">
        <f>Temporär!C24</f>
        <v>0</v>
      </c>
      <c r="D52" s="121">
        <f>Temporär!D24</f>
        <v>0</v>
      </c>
      <c r="E52" s="121">
        <f>Temporär!E24</f>
        <v>0</v>
      </c>
      <c r="F52" s="121">
        <f>Temporär!F24</f>
        <v>0</v>
      </c>
      <c r="G52" s="141">
        <f>SUM(C52:F52)</f>
        <v>0</v>
      </c>
      <c r="H52" s="80">
        <f>G52/4</f>
        <v>0</v>
      </c>
    </row>
    <row r="53" spans="3:7" ht="17.25" customHeight="1" thickTop="1">
      <c r="C53" s="60"/>
      <c r="D53" s="60"/>
      <c r="E53" s="60"/>
      <c r="F53" s="60"/>
      <c r="G53" s="60"/>
    </row>
    <row r="54" ht="15" thickBot="1"/>
    <row r="55" spans="2:9" ht="19.5" thickBot="1" thickTop="1">
      <c r="B55" s="74" t="str">
        <f>'MGC Bad Bodendorf'!B1</f>
        <v>MGC Bad Bodendorf</v>
      </c>
      <c r="C55" s="85" t="s">
        <v>71</v>
      </c>
      <c r="D55" s="85" t="s">
        <v>72</v>
      </c>
      <c r="E55" s="85" t="s">
        <v>73</v>
      </c>
      <c r="F55" s="85" t="s">
        <v>74</v>
      </c>
      <c r="G55" s="81" t="s">
        <v>75</v>
      </c>
      <c r="H55" s="77" t="s">
        <v>4</v>
      </c>
      <c r="I55" s="198" t="s">
        <v>81</v>
      </c>
    </row>
    <row r="56" spans="1:9" ht="19.5" thickBot="1" thickTop="1">
      <c r="A56" s="64">
        <v>1</v>
      </c>
      <c r="B56" s="133" t="str">
        <f>Temporär!A9</f>
        <v>Boos, Nils</v>
      </c>
      <c r="C56" s="65">
        <f>Temporär!C9</f>
        <v>28</v>
      </c>
      <c r="D56" s="65">
        <f>Temporär!D9</f>
        <v>27</v>
      </c>
      <c r="E56" s="65">
        <f>Temporär!E9</f>
        <v>33</v>
      </c>
      <c r="F56" s="65">
        <f>Temporär!F9</f>
        <v>31</v>
      </c>
      <c r="G56" s="82">
        <f aca="true" t="shared" si="4" ref="G56:G61">SUM(C56:F56)</f>
        <v>119</v>
      </c>
      <c r="H56" s="78">
        <f>G56/4</f>
        <v>29.75</v>
      </c>
      <c r="I56" s="199">
        <v>0.08888888888888889</v>
      </c>
    </row>
    <row r="57" spans="1:8" ht="18.75" thickBot="1">
      <c r="A57" s="66">
        <v>2</v>
      </c>
      <c r="B57" s="134" t="str">
        <f>Temporär!A10</f>
        <v>Diehm,Norbert</v>
      </c>
      <c r="C57" s="67">
        <f>Temporär!C10</f>
        <v>28</v>
      </c>
      <c r="D57" s="67">
        <f>Temporär!D10</f>
        <v>31</v>
      </c>
      <c r="E57" s="67">
        <f>Temporär!E10</f>
        <v>32</v>
      </c>
      <c r="F57" s="67">
        <f>Temporär!F10</f>
        <v>32</v>
      </c>
      <c r="G57" s="83">
        <f t="shared" si="4"/>
        <v>123</v>
      </c>
      <c r="H57" s="79">
        <f>G57/4</f>
        <v>30.75</v>
      </c>
    </row>
    <row r="58" spans="1:8" ht="19.5" thickBot="1" thickTop="1">
      <c r="A58" s="64">
        <v>3</v>
      </c>
      <c r="B58" s="134" t="str">
        <f>Temporär!A11</f>
        <v>Knetsch, Manfred</v>
      </c>
      <c r="C58" s="192">
        <f>Temporär!C11</f>
        <v>25</v>
      </c>
      <c r="D58" s="192">
        <f>Temporär!D11</f>
        <v>34</v>
      </c>
      <c r="E58" s="192">
        <f>Temporär!E11</f>
        <v>26</v>
      </c>
      <c r="F58" s="192">
        <f>Temporär!F11</f>
        <v>27</v>
      </c>
      <c r="G58" s="83">
        <f t="shared" si="4"/>
        <v>112</v>
      </c>
      <c r="H58" s="79">
        <f>G58/4</f>
        <v>28</v>
      </c>
    </row>
    <row r="59" spans="1:8" ht="18.75" thickBot="1">
      <c r="A59" s="66">
        <v>4</v>
      </c>
      <c r="B59" s="134" t="str">
        <f>Temporär!A12</f>
        <v>Reisdorf,Wolfgang</v>
      </c>
      <c r="C59" s="67">
        <f>Temporär!C12</f>
        <v>24</v>
      </c>
      <c r="D59" s="67">
        <f>Temporär!D12</f>
        <v>30</v>
      </c>
      <c r="E59" s="67">
        <f>Temporär!E12</f>
        <v>34</v>
      </c>
      <c r="F59" s="67">
        <f>Temporär!F12</f>
        <v>28</v>
      </c>
      <c r="G59" s="83">
        <f t="shared" si="4"/>
        <v>116</v>
      </c>
      <c r="H59" s="79">
        <f>G59/4</f>
        <v>29</v>
      </c>
    </row>
    <row r="60" spans="1:8" ht="19.5" thickBot="1" thickTop="1">
      <c r="A60" s="64">
        <v>5</v>
      </c>
      <c r="B60" s="135" t="str">
        <f>Temporär!A13</f>
        <v>Reisdorf, Hans</v>
      </c>
      <c r="C60" s="67">
        <f>Temporär!C13</f>
        <v>28</v>
      </c>
      <c r="D60" s="67">
        <f>Temporär!D13</f>
        <v>24</v>
      </c>
      <c r="E60" s="67">
        <f>Temporär!E13</f>
        <v>22</v>
      </c>
      <c r="F60" s="67">
        <f>Temporär!F13</f>
        <v>27</v>
      </c>
      <c r="G60" s="84">
        <f t="shared" si="4"/>
        <v>101</v>
      </c>
      <c r="H60" s="80">
        <f>G60/4</f>
        <v>25.25</v>
      </c>
    </row>
    <row r="61" spans="1:8" ht="19.5" thickBot="1" thickTop="1">
      <c r="A61" s="61"/>
      <c r="B61" s="61"/>
      <c r="C61" s="70">
        <f>SUM(C56:C60)</f>
        <v>133</v>
      </c>
      <c r="D61" s="71">
        <f>SUM(D56:D60)</f>
        <v>146</v>
      </c>
      <c r="E61" s="71">
        <f>SUM(E56:E60)</f>
        <v>147</v>
      </c>
      <c r="F61" s="71">
        <f>SUM(F56:F60)</f>
        <v>145</v>
      </c>
      <c r="G61" s="86">
        <f t="shared" si="4"/>
        <v>571</v>
      </c>
      <c r="H61" s="73">
        <f>G61/24</f>
        <v>23.791666666666668</v>
      </c>
    </row>
    <row r="62" spans="1:7" ht="19.5" thickBot="1" thickTop="1">
      <c r="A62" s="62"/>
      <c r="B62" s="62"/>
      <c r="C62" s="59" t="s">
        <v>8</v>
      </c>
      <c r="D62" s="59" t="s">
        <v>8</v>
      </c>
      <c r="E62" s="59" t="s">
        <v>8</v>
      </c>
      <c r="F62" s="59" t="s">
        <v>8</v>
      </c>
      <c r="G62" s="59"/>
    </row>
    <row r="63" spans="1:8" ht="19.5" thickBot="1" thickTop="1">
      <c r="A63" s="115" t="s">
        <v>117</v>
      </c>
      <c r="B63" s="136" t="str">
        <f>Temporär!A14</f>
        <v>Heckmann,Achim</v>
      </c>
      <c r="C63" s="107">
        <f>Temporär!C14</f>
        <v>27</v>
      </c>
      <c r="D63" s="197">
        <f>Temporär!D14</f>
        <v>26</v>
      </c>
      <c r="E63" s="107">
        <f>Temporär!E14</f>
        <v>26</v>
      </c>
      <c r="F63" s="107">
        <f>Temporär!F14</f>
        <v>29</v>
      </c>
      <c r="G63" s="129">
        <f>SUM(C63:F63)</f>
        <v>108</v>
      </c>
      <c r="H63" s="130">
        <f>G63/4</f>
        <v>27</v>
      </c>
    </row>
    <row r="64" spans="1:8" ht="18.75" thickBot="1">
      <c r="A64" s="142" t="s">
        <v>118</v>
      </c>
      <c r="B64" s="191" t="s">
        <v>8</v>
      </c>
      <c r="C64" s="191" t="s">
        <v>8</v>
      </c>
      <c r="D64" s="191" t="s">
        <v>8</v>
      </c>
      <c r="E64" s="191" t="s">
        <v>8</v>
      </c>
      <c r="F64" s="191" t="s">
        <v>8</v>
      </c>
      <c r="G64" s="143">
        <f>SUM(C64:F64)</f>
        <v>0</v>
      </c>
      <c r="H64" s="144">
        <f>G64/4</f>
        <v>0</v>
      </c>
    </row>
    <row r="65" spans="1:8" ht="17.25" customHeight="1" thickBot="1" thickTop="1">
      <c r="A65" s="119" t="s">
        <v>119</v>
      </c>
      <c r="B65" s="145" t="str">
        <f>'MGC Bad Bodendorf'!Q27</f>
        <v> </v>
      </c>
      <c r="C65" s="121">
        <f>Temporär!C16</f>
        <v>0</v>
      </c>
      <c r="D65" s="121">
        <f>Temporär!D16</f>
        <v>0</v>
      </c>
      <c r="E65" s="121">
        <f>Temporär!E16</f>
        <v>0</v>
      </c>
      <c r="F65" s="121">
        <f>Temporär!F16</f>
        <v>0</v>
      </c>
      <c r="G65" s="146">
        <f>SUM(C65:F65)</f>
        <v>0</v>
      </c>
      <c r="H65" s="147">
        <f>G65/4</f>
        <v>0</v>
      </c>
    </row>
    <row r="66" spans="1:8" ht="17.25" customHeight="1" thickTop="1">
      <c r="A66" s="114"/>
      <c r="B66" s="200"/>
      <c r="C66" s="59"/>
      <c r="D66" s="59"/>
      <c r="E66" s="59"/>
      <c r="F66" s="59"/>
      <c r="G66" s="122"/>
      <c r="H66" s="123"/>
    </row>
    <row r="67" spans="3:7" ht="17.25" customHeight="1" thickBot="1">
      <c r="C67" s="60"/>
      <c r="D67" s="60"/>
      <c r="E67" s="60"/>
      <c r="F67" s="60"/>
      <c r="G67" s="60"/>
    </row>
    <row r="68" spans="2:9" ht="19.5" thickBot="1" thickTop="1">
      <c r="B68" s="74" t="str">
        <f>'1.BGC Brücken'!B1</f>
        <v>1.BGC Brücken</v>
      </c>
      <c r="C68" s="85" t="s">
        <v>71</v>
      </c>
      <c r="D68" s="85" t="s">
        <v>72</v>
      </c>
      <c r="E68" s="85" t="s">
        <v>73</v>
      </c>
      <c r="F68" s="85" t="s">
        <v>74</v>
      </c>
      <c r="G68" s="81" t="s">
        <v>75</v>
      </c>
      <c r="H68" s="77" t="s">
        <v>4</v>
      </c>
      <c r="I68" s="198" t="s">
        <v>81</v>
      </c>
    </row>
    <row r="69" spans="1:9" ht="19.5" thickBot="1" thickTop="1">
      <c r="A69" s="64">
        <v>1</v>
      </c>
      <c r="B69" s="111" t="str">
        <f>Temporär!A41</f>
        <v>Wagner, Christina</v>
      </c>
      <c r="C69" s="65">
        <f>Temporär!C41</f>
        <v>31</v>
      </c>
      <c r="D69" s="65">
        <f>Temporär!D41</f>
        <v>32</v>
      </c>
      <c r="E69" s="65">
        <f>Temporär!E41</f>
        <v>33</v>
      </c>
      <c r="F69" s="65">
        <f>Temporär!F41</f>
        <v>38</v>
      </c>
      <c r="G69" s="82">
        <f aca="true" t="shared" si="5" ref="G69:G74">SUM(C69:F69)</f>
        <v>134</v>
      </c>
      <c r="H69" s="78">
        <f>G69/4</f>
        <v>33.5</v>
      </c>
      <c r="I69" s="199">
        <v>0.006944444444444444</v>
      </c>
    </row>
    <row r="70" spans="1:8" ht="18.75" thickBot="1">
      <c r="A70" s="66">
        <v>2</v>
      </c>
      <c r="B70" s="112" t="str">
        <f>Temporär!A42</f>
        <v>Annweiler, Jasmin</v>
      </c>
      <c r="C70" s="67">
        <f>Temporär!C42</f>
        <v>30</v>
      </c>
      <c r="D70" s="67">
        <f>Temporär!D42</f>
        <v>28</v>
      </c>
      <c r="E70" s="67">
        <f>Temporär!E42</f>
        <v>26</v>
      </c>
      <c r="F70" s="67">
        <f>Temporär!F42</f>
        <v>33</v>
      </c>
      <c r="G70" s="83">
        <f t="shared" si="5"/>
        <v>117</v>
      </c>
      <c r="H70" s="79">
        <f>G70/4</f>
        <v>29.25</v>
      </c>
    </row>
    <row r="71" spans="1:8" ht="19.5" thickBot="1" thickTop="1">
      <c r="A71" s="64">
        <v>3</v>
      </c>
      <c r="B71" s="112" t="str">
        <f>Temporär!A43</f>
        <v>Weingart, Gernot</v>
      </c>
      <c r="C71" s="67">
        <f>Temporär!C43</f>
        <v>28</v>
      </c>
      <c r="D71" s="67">
        <f>Temporär!D43</f>
        <v>33</v>
      </c>
      <c r="E71" s="67">
        <f>Temporär!E43</f>
        <v>29</v>
      </c>
      <c r="F71" s="67">
        <f>Temporär!F43</f>
        <v>35</v>
      </c>
      <c r="G71" s="83">
        <f t="shared" si="5"/>
        <v>125</v>
      </c>
      <c r="H71" s="79">
        <f>G71/4</f>
        <v>31.25</v>
      </c>
    </row>
    <row r="72" spans="1:8" ht="18.75" thickBot="1">
      <c r="A72" s="66">
        <v>4</v>
      </c>
      <c r="B72" s="112" t="str">
        <f>Temporär!A44</f>
        <v>Wagner, Michael</v>
      </c>
      <c r="C72" s="67">
        <f>Temporär!C44</f>
        <v>24</v>
      </c>
      <c r="D72" s="67">
        <f>Temporär!D44</f>
        <v>27</v>
      </c>
      <c r="E72" s="67">
        <f>Temporär!E44</f>
        <v>23</v>
      </c>
      <c r="F72" s="67">
        <f>Temporär!F44</f>
        <v>29</v>
      </c>
      <c r="G72" s="83">
        <f t="shared" si="5"/>
        <v>103</v>
      </c>
      <c r="H72" s="79">
        <f>G72/4</f>
        <v>25.75</v>
      </c>
    </row>
    <row r="73" spans="1:8" ht="19.5" thickBot="1" thickTop="1">
      <c r="A73" s="64">
        <v>5</v>
      </c>
      <c r="B73" s="113" t="str">
        <f>Temporär!A45</f>
        <v>Dahl, Roland</v>
      </c>
      <c r="C73" s="69">
        <f>Temporär!C45</f>
        <v>30</v>
      </c>
      <c r="D73" s="69">
        <f>Temporär!D45</f>
        <v>24</v>
      </c>
      <c r="E73" s="69">
        <f>Temporär!E45</f>
        <v>30</v>
      </c>
      <c r="F73" s="69">
        <f>Temporär!F45</f>
        <v>24</v>
      </c>
      <c r="G73" s="84">
        <f t="shared" si="5"/>
        <v>108</v>
      </c>
      <c r="H73" s="80">
        <f>G73/4</f>
        <v>27</v>
      </c>
    </row>
    <row r="74" spans="1:8" ht="19.5" thickBot="1" thickTop="1">
      <c r="A74" s="61"/>
      <c r="B74" s="61"/>
      <c r="C74" s="70">
        <f>SUM(C69:C73)</f>
        <v>143</v>
      </c>
      <c r="D74" s="71">
        <f>SUM(D69:D73)</f>
        <v>144</v>
      </c>
      <c r="E74" s="71">
        <f>SUM(E69:E73)</f>
        <v>141</v>
      </c>
      <c r="F74" s="71">
        <f>SUM(F69:F73)</f>
        <v>159</v>
      </c>
      <c r="G74" s="86">
        <f t="shared" si="5"/>
        <v>587</v>
      </c>
      <c r="H74" s="73">
        <f>G74/24</f>
        <v>24.458333333333332</v>
      </c>
    </row>
    <row r="75" spans="1:7" ht="15.75" thickBot="1" thickTop="1">
      <c r="A75" s="62"/>
      <c r="B75" s="62"/>
      <c r="C75" s="35" t="s">
        <v>8</v>
      </c>
      <c r="D75" s="35" t="s">
        <v>8</v>
      </c>
      <c r="E75" s="35" t="s">
        <v>8</v>
      </c>
      <c r="F75" s="35" t="s">
        <v>8</v>
      </c>
      <c r="G75" s="35" t="s">
        <v>8</v>
      </c>
    </row>
    <row r="76" spans="1:8" ht="19.5" thickBot="1" thickTop="1">
      <c r="A76" s="115" t="s">
        <v>117</v>
      </c>
      <c r="B76" s="132" t="str">
        <f>Temporär!A46</f>
        <v>Wagner, Lisa</v>
      </c>
      <c r="C76" s="107">
        <f>Temporär!C46</f>
        <v>0</v>
      </c>
      <c r="D76" s="107">
        <f>Temporär!D47</f>
        <v>0</v>
      </c>
      <c r="E76" s="107">
        <f>Temporär!E47</f>
        <v>0</v>
      </c>
      <c r="F76" s="107">
        <f>Temporär!F47</f>
        <v>0</v>
      </c>
      <c r="G76" s="84">
        <f>SUM(C76:F76)</f>
        <v>0</v>
      </c>
      <c r="H76" s="80">
        <f>G76/4</f>
        <v>0</v>
      </c>
    </row>
    <row r="77" spans="1:8" ht="19.5" thickBot="1" thickTop="1">
      <c r="A77" s="117" t="s">
        <v>118</v>
      </c>
      <c r="B77" s="116"/>
      <c r="C77" s="107"/>
      <c r="D77" s="159" t="s">
        <v>8</v>
      </c>
      <c r="E77" s="160" t="s">
        <v>8</v>
      </c>
      <c r="F77" s="158" t="s">
        <v>8</v>
      </c>
      <c r="G77" s="84">
        <f>SUM(C77:F77)</f>
        <v>0</v>
      </c>
      <c r="H77" s="80">
        <f>G77/4</f>
        <v>0</v>
      </c>
    </row>
    <row r="78" spans="1:8" ht="19.5" thickBot="1" thickTop="1">
      <c r="A78" s="119" t="s">
        <v>119</v>
      </c>
      <c r="B78" s="116" t="str">
        <f>Temporär!A48</f>
        <v> </v>
      </c>
      <c r="C78" s="107"/>
      <c r="D78" s="121"/>
      <c r="E78" s="121"/>
      <c r="F78" s="121"/>
      <c r="G78" s="84">
        <f>SUM(C78:F78)</f>
        <v>0</v>
      </c>
      <c r="H78" s="80">
        <f>G78/4</f>
        <v>0</v>
      </c>
    </row>
    <row r="79" ht="15" thickTop="1"/>
    <row r="99" spans="1:7" ht="14.25">
      <c r="A99" s="62"/>
      <c r="B99" s="62"/>
      <c r="C99" s="35"/>
      <c r="D99" s="35"/>
      <c r="E99" s="35"/>
      <c r="F99" s="35"/>
      <c r="G99" s="35"/>
    </row>
  </sheetData>
  <sheetProtection/>
  <conditionalFormatting sqref="C99:G99 C74:G75 C22:F24 C61:G62 C48:G49 C20:G21 C33:G34 C7:G8 C76:F78 C10:F11 B63:F63 C50:F52 C35:F40">
    <cfRule type="cellIs" priority="1" dxfId="19" operator="greaterThan" stopIfTrue="1">
      <formula>1</formula>
    </cfRule>
  </conditionalFormatting>
  <conditionalFormatting sqref="C43:G47 G2:G6 C69:G73 C28:G32 G9:G11 G63:G66 G22:G24 G76:G78 C15:G19 B56:G60 G50:G52 G35:G40">
    <cfRule type="cellIs" priority="2" dxfId="0" operator="equal" stopIfTrue="1">
      <formula>"b10"</formula>
    </cfRule>
  </conditionalFormatting>
  <conditionalFormatting sqref="C2:F6">
    <cfRule type="cellIs" priority="3" dxfId="18" operator="equal" stopIfTrue="1">
      <formula>"b10"</formula>
    </cfRule>
  </conditionalFormatting>
  <printOptions/>
  <pageMargins left="0.1968503937007874" right="0.1968503937007874" top="0.3937007874015748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Rheinland-Pfalz-Liga 2005</dc:title>
  <dc:subject>1.Spieltag in Ludwigshafen am 17.April 2005</dc:subject>
  <dc:creator>Hans Reisdorff</dc:creator>
  <cp:keywords/>
  <dc:description/>
  <cp:lastModifiedBy>Hans Reisdorff</cp:lastModifiedBy>
  <cp:lastPrinted>2007-08-06T17:33:25Z</cp:lastPrinted>
  <dcterms:created xsi:type="dcterms:W3CDTF">2003-07-27T15:15:26Z</dcterms:created>
  <dcterms:modified xsi:type="dcterms:W3CDTF">2007-07-29T13:07:51Z</dcterms:modified>
  <cp:category>Minigolf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